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-15" yWindow="4680" windowWidth="20730" windowHeight="4725"/>
  </bookViews>
  <sheets>
    <sheet name="arkusz obciążeń" sheetId="1" r:id="rId1"/>
    <sheet name="program szkolenia I makrocykl" sheetId="2" r:id="rId2"/>
    <sheet name="pr. szkol. II makrocykl junior" sheetId="8" r:id="rId3"/>
    <sheet name="pr. szkol III makrocykl junior" sheetId="9" r:id="rId4"/>
    <sheet name="pr. szkol. II makrocykl senior" sheetId="10" r:id="rId5"/>
    <sheet name="miesiące" sheetId="3" r:id="rId6"/>
    <sheet name="wykres obciążeń" sheetId="4" r:id="rId7"/>
    <sheet name="starty" sheetId="5" r:id="rId8"/>
    <sheet name="test laktatowy " sheetId="6" r:id="rId9"/>
    <sheet name="test wykres" sheetId="7" r:id="rId10"/>
  </sheets>
  <definedNames>
    <definedName name="_xlnm._FilterDatabase" localSheetId="0" hidden="1">'arkusz obciążeń'!$A$1:$Q$111</definedName>
    <definedName name="_xlnm.Print_Area" localSheetId="0">'arkusz obciążeń'!$A$1:$Q$111</definedName>
    <definedName name="_xlnm.Print_Area" localSheetId="3">'pr. szkol III makrocykl junior'!$A$1:$V$30</definedName>
    <definedName name="_xlnm.Print_Area" localSheetId="2">'pr. szkol. II makrocykl junior'!$A$1:$N$30</definedName>
    <definedName name="_xlnm.Print_Area" localSheetId="4">'pr. szkol. II makrocykl senior'!$A$1:$AI$31</definedName>
    <definedName name="_xlnm.Print_Area" localSheetId="1">'program szkolenia I makrocykl'!$A$1:$T$30</definedName>
    <definedName name="_xlnm.Print_Area" localSheetId="7">starty!$A$1:$Z$105</definedName>
    <definedName name="_xlnm.Print_Area" localSheetId="8">'test laktatowy '!$A$1:$K$30</definedName>
    <definedName name="_xlnm.Print_Area" localSheetId="9">'test wykres'!$A$1:$N$71</definedName>
    <definedName name="_xlnm.Print_Area" localSheetId="6">'wykres obciążeń'!$A$1:$N$26</definedName>
    <definedName name="Z_A443224D_5243_475A_A526_95A2D3DFA952_.wvu.FilterData" localSheetId="0" hidden="1">'arkusz obciążeń'!$A$1:$Q$111</definedName>
    <definedName name="Z_A443224D_5243_475A_A526_95A2D3DFA952_.wvu.PrintArea" localSheetId="0" hidden="1">'arkusz obciążeń'!$A$1:$Q$111</definedName>
    <definedName name="Z_A443224D_5243_475A_A526_95A2D3DFA952_.wvu.PrintArea" localSheetId="3" hidden="1">'pr. szkol III makrocykl junior'!$A$1:$V$30</definedName>
    <definedName name="Z_A443224D_5243_475A_A526_95A2D3DFA952_.wvu.PrintArea" localSheetId="2" hidden="1">'pr. szkol. II makrocykl junior'!$A$1:$N$30</definedName>
    <definedName name="Z_A443224D_5243_475A_A526_95A2D3DFA952_.wvu.PrintArea" localSheetId="4" hidden="1">'pr. szkol. II makrocykl senior'!$A$1:$AI$31</definedName>
    <definedName name="Z_A443224D_5243_475A_A526_95A2D3DFA952_.wvu.PrintArea" localSheetId="1" hidden="1">'program szkolenia I makrocykl'!$A$1:$T$30</definedName>
    <definedName name="Z_A443224D_5243_475A_A526_95A2D3DFA952_.wvu.PrintArea" localSheetId="7" hidden="1">starty!$A$1:$Z$105</definedName>
    <definedName name="Z_A443224D_5243_475A_A526_95A2D3DFA952_.wvu.PrintArea" localSheetId="8" hidden="1">'test laktatowy '!$A$1:$K$30</definedName>
    <definedName name="Z_A443224D_5243_475A_A526_95A2D3DFA952_.wvu.PrintArea" localSheetId="9" hidden="1">'test wykres'!$A$1:$N$71</definedName>
    <definedName name="Z_A443224D_5243_475A_A526_95A2D3DFA952_.wvu.PrintArea" localSheetId="6" hidden="1">'wykres obciążeń'!$A$1:$N$26</definedName>
    <definedName name="Z_DEB99525_087C_4E9D_99B6_98ABB9092D06_.wvu.FilterData" localSheetId="0" hidden="1">'arkusz obciążeń'!$A$1:$Q$111</definedName>
    <definedName name="Z_DEB99525_087C_4E9D_99B6_98ABB9092D06_.wvu.PrintArea" localSheetId="0" hidden="1">'arkusz obciążeń'!$A$1:$Q$111</definedName>
    <definedName name="Z_DEB99525_087C_4E9D_99B6_98ABB9092D06_.wvu.PrintArea" localSheetId="7" hidden="1">starty!$A$1:$Z$105</definedName>
    <definedName name="Z_DEB99525_087C_4E9D_99B6_98ABB9092D06_.wvu.PrintArea" localSheetId="8" hidden="1">'test laktatowy '!$A$1:$K$30</definedName>
    <definedName name="Z_DEB99525_087C_4E9D_99B6_98ABB9092D06_.wvu.PrintArea" localSheetId="9" hidden="1">'test wykres'!$A$1:$N$71</definedName>
    <definedName name="Z_DEB99525_087C_4E9D_99B6_98ABB9092D06_.wvu.PrintArea" localSheetId="6" hidden="1">'wykres obciążeń'!$A$1:$N$26</definedName>
  </definedNames>
  <calcPr calcId="145621"/>
  <customWorkbookViews>
    <customWorkbookView name="PZP-DELL - Widok osobisty" guid="{DEB99525-087C-4E9D-99B6-98ABB9092D06}" mergeInterval="0" personalView="1" maximized="1" xWindow="1" yWindow="1" windowWidth="1596" windowHeight="625" activeSheetId="1"/>
    <customWorkbookView name="Piotr Woźnicki - Widok osobisty" guid="{A443224D-5243-475A-A526-95A2D3DFA952}" mergeInterval="0" personalView="1" maximized="1" windowWidth="1362" windowHeight="542" activeSheetId="2"/>
  </customWorkbookViews>
</workbook>
</file>

<file path=xl/calcChain.xml><?xml version="1.0" encoding="utf-8"?>
<calcChain xmlns="http://schemas.openxmlformats.org/spreadsheetml/2006/main">
  <c r="D17" i="3" l="1"/>
  <c r="C17" i="3"/>
  <c r="D16" i="3"/>
  <c r="C16" i="3"/>
  <c r="D15" i="3"/>
  <c r="C15" i="3"/>
  <c r="D14" i="3"/>
  <c r="C14" i="3"/>
  <c r="D12" i="3"/>
  <c r="C13" i="3"/>
  <c r="C12" i="3"/>
  <c r="D11" i="3"/>
  <c r="C11" i="3"/>
  <c r="D10" i="3"/>
  <c r="C10" i="3"/>
  <c r="D9" i="3"/>
  <c r="C9" i="3"/>
  <c r="D8" i="3"/>
  <c r="C8" i="3"/>
  <c r="D7" i="3"/>
  <c r="C7" i="3"/>
  <c r="D6" i="3"/>
  <c r="C6" i="3"/>
  <c r="D5" i="3"/>
  <c r="C5" i="3"/>
  <c r="B17" i="2"/>
  <c r="B14" i="2" l="1"/>
  <c r="D13" i="3"/>
  <c r="C20" i="2"/>
  <c r="C19" i="2"/>
  <c r="B19" i="2"/>
  <c r="B20" i="2" s="1"/>
  <c r="C17" i="2"/>
  <c r="B15" i="2"/>
  <c r="C14" i="2"/>
  <c r="B12" i="2"/>
  <c r="AI15" i="10" l="1"/>
  <c r="AI8" i="10"/>
  <c r="AI7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20" i="10"/>
  <c r="E19" i="10"/>
  <c r="D19" i="10"/>
  <c r="C19" i="10"/>
  <c r="B19" i="10"/>
  <c r="AH17" i="10"/>
  <c r="AG17" i="10"/>
  <c r="AG20" i="10" s="1"/>
  <c r="AF17" i="10"/>
  <c r="AF20" i="10" s="1"/>
  <c r="AE17" i="10"/>
  <c r="AE20" i="10" s="1"/>
  <c r="AD17" i="10"/>
  <c r="AC17" i="10"/>
  <c r="AB17" i="10"/>
  <c r="AA17" i="10"/>
  <c r="Z17" i="10"/>
  <c r="Y17" i="10"/>
  <c r="X17" i="10"/>
  <c r="W17" i="10"/>
  <c r="V17" i="10"/>
  <c r="V20" i="10" s="1"/>
  <c r="U17" i="10"/>
  <c r="T17" i="10"/>
  <c r="T20" i="10" s="1"/>
  <c r="S17" i="10"/>
  <c r="R17" i="10"/>
  <c r="Q17" i="10"/>
  <c r="P17" i="10"/>
  <c r="P20" i="10" s="1"/>
  <c r="O17" i="10"/>
  <c r="N17" i="10"/>
  <c r="M17" i="10"/>
  <c r="L17" i="10"/>
  <c r="K17" i="10"/>
  <c r="J17" i="10"/>
  <c r="J20" i="10" s="1"/>
  <c r="I17" i="10"/>
  <c r="H17" i="10"/>
  <c r="G17" i="10"/>
  <c r="G20" i="10" s="1"/>
  <c r="F17" i="10"/>
  <c r="E17" i="10"/>
  <c r="D17" i="10"/>
  <c r="C17" i="10"/>
  <c r="B17" i="10"/>
  <c r="B15" i="10"/>
  <c r="B12" i="10"/>
  <c r="AI12" i="10" s="1"/>
  <c r="V8" i="9"/>
  <c r="V7" i="9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U19" i="9"/>
  <c r="T19" i="9"/>
  <c r="S19" i="9"/>
  <c r="R19" i="9"/>
  <c r="Q19" i="9"/>
  <c r="Q20" i="9" s="1"/>
  <c r="P19" i="9"/>
  <c r="O19" i="9"/>
  <c r="N19" i="9"/>
  <c r="M19" i="9"/>
  <c r="L19" i="9"/>
  <c r="K19" i="9"/>
  <c r="J19" i="9"/>
  <c r="I19" i="9"/>
  <c r="H19" i="9"/>
  <c r="G19" i="9"/>
  <c r="G20" i="9" s="1"/>
  <c r="F19" i="9"/>
  <c r="E19" i="9"/>
  <c r="D19" i="9"/>
  <c r="C19" i="9"/>
  <c r="B19" i="9"/>
  <c r="U17" i="9"/>
  <c r="U20" i="9" s="1"/>
  <c r="T17" i="9"/>
  <c r="T20" i="9" s="1"/>
  <c r="S17" i="9"/>
  <c r="R17" i="9"/>
  <c r="R20" i="9" s="1"/>
  <c r="Q17" i="9"/>
  <c r="P17" i="9"/>
  <c r="O17" i="9"/>
  <c r="N17" i="9"/>
  <c r="M17" i="9"/>
  <c r="L17" i="9"/>
  <c r="K17" i="9"/>
  <c r="J17" i="9"/>
  <c r="J20" i="9" s="1"/>
  <c r="I17" i="9"/>
  <c r="H17" i="9"/>
  <c r="G17" i="9"/>
  <c r="F17" i="9"/>
  <c r="F20" i="9" s="1"/>
  <c r="E17" i="9"/>
  <c r="E20" i="9" s="1"/>
  <c r="D17" i="9"/>
  <c r="D20" i="9" s="1"/>
  <c r="C17" i="9"/>
  <c r="B17" i="9"/>
  <c r="B15" i="9"/>
  <c r="B12" i="9"/>
  <c r="N20" i="9"/>
  <c r="I20" i="9"/>
  <c r="C20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N19" i="8"/>
  <c r="M19" i="8"/>
  <c r="L19" i="8"/>
  <c r="K19" i="8"/>
  <c r="K20" i="8" s="1"/>
  <c r="J19" i="8"/>
  <c r="I19" i="8"/>
  <c r="H19" i="8"/>
  <c r="G19" i="8"/>
  <c r="G20" i="8" s="1"/>
  <c r="F19" i="8"/>
  <c r="E19" i="8"/>
  <c r="D19" i="8"/>
  <c r="C19" i="8"/>
  <c r="B19" i="8"/>
  <c r="N17" i="8"/>
  <c r="M17" i="8"/>
  <c r="L17" i="8"/>
  <c r="L20" i="8" s="1"/>
  <c r="K17" i="8"/>
  <c r="J17" i="8"/>
  <c r="I17" i="8"/>
  <c r="H17" i="8"/>
  <c r="G17" i="8"/>
  <c r="F17" i="8"/>
  <c r="E17" i="8"/>
  <c r="D17" i="8"/>
  <c r="C17" i="8"/>
  <c r="B17" i="8"/>
  <c r="B15" i="8"/>
  <c r="V15" i="9" s="1"/>
  <c r="B12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S19" i="2"/>
  <c r="S20" i="2" s="1"/>
  <c r="J19" i="2"/>
  <c r="D17" i="2"/>
  <c r="G19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E17" i="3"/>
  <c r="E15" i="3"/>
  <c r="E14" i="3"/>
  <c r="E5" i="3"/>
  <c r="D110" i="1"/>
  <c r="K108" i="1"/>
  <c r="K106" i="1"/>
  <c r="K100" i="1"/>
  <c r="K98" i="1"/>
  <c r="K96" i="1"/>
  <c r="K10" i="1"/>
  <c r="D19" i="2" s="1"/>
  <c r="B7" i="7"/>
  <c r="D7" i="7"/>
  <c r="I7" i="7"/>
  <c r="F7" i="7"/>
  <c r="B8" i="7"/>
  <c r="D8" i="7"/>
  <c r="F8" i="7"/>
  <c r="B9" i="7"/>
  <c r="D9" i="7"/>
  <c r="F9" i="7"/>
  <c r="B10" i="7"/>
  <c r="D10" i="7"/>
  <c r="F10" i="7"/>
  <c r="B11" i="7"/>
  <c r="D11" i="7"/>
  <c r="F11" i="7"/>
  <c r="B16" i="7"/>
  <c r="B17" i="7"/>
  <c r="B18" i="7"/>
  <c r="B19" i="7"/>
  <c r="B20" i="7"/>
  <c r="K6" i="1"/>
  <c r="K8" i="1"/>
  <c r="K12" i="1"/>
  <c r="E19" i="2" s="1"/>
  <c r="K14" i="1"/>
  <c r="F19" i="2" s="1"/>
  <c r="K16" i="1"/>
  <c r="K18" i="1"/>
  <c r="H19" i="2" s="1"/>
  <c r="K20" i="1"/>
  <c r="I19" i="2" s="1"/>
  <c r="K22" i="1"/>
  <c r="K24" i="1"/>
  <c r="K19" i="2" s="1"/>
  <c r="K26" i="1"/>
  <c r="L19" i="2" s="1"/>
  <c r="K28" i="1"/>
  <c r="M19" i="2" s="1"/>
  <c r="K30" i="1"/>
  <c r="N19" i="2" s="1"/>
  <c r="K32" i="1"/>
  <c r="O19" i="2" s="1"/>
  <c r="K34" i="1"/>
  <c r="P19" i="2" s="1"/>
  <c r="P20" i="2" s="1"/>
  <c r="K36" i="1"/>
  <c r="Q19" i="2" s="1"/>
  <c r="K38" i="1"/>
  <c r="R19" i="2" s="1"/>
  <c r="R20" i="2" s="1"/>
  <c r="K40" i="1"/>
  <c r="K42" i="1"/>
  <c r="T19" i="2" s="1"/>
  <c r="T20" i="2" s="1"/>
  <c r="K44" i="1"/>
  <c r="K46" i="1"/>
  <c r="K48" i="1"/>
  <c r="K50" i="1"/>
  <c r="K52" i="1"/>
  <c r="K54" i="1"/>
  <c r="K56" i="1"/>
  <c r="K58" i="1"/>
  <c r="K60" i="1"/>
  <c r="K62" i="1"/>
  <c r="K64" i="1"/>
  <c r="K66" i="1"/>
  <c r="K68" i="1"/>
  <c r="K70" i="1"/>
  <c r="K72" i="1"/>
  <c r="K74" i="1"/>
  <c r="K76" i="1"/>
  <c r="K78" i="1"/>
  <c r="K80" i="1"/>
  <c r="K82" i="1"/>
  <c r="K84" i="1"/>
  <c r="K86" i="1"/>
  <c r="K88" i="1"/>
  <c r="K90" i="1"/>
  <c r="K92" i="1"/>
  <c r="K94" i="1"/>
  <c r="K102" i="1"/>
  <c r="K104" i="1"/>
  <c r="M110" i="1"/>
  <c r="N110" i="1"/>
  <c r="P110" i="1"/>
  <c r="Q110" i="1"/>
  <c r="I9" i="7"/>
  <c r="I8" i="7"/>
  <c r="D19" i="7"/>
  <c r="D20" i="7"/>
  <c r="D16" i="7"/>
  <c r="I21" i="7"/>
  <c r="H21" i="7"/>
  <c r="I23" i="7"/>
  <c r="H23" i="7"/>
  <c r="I16" i="7"/>
  <c r="H16" i="7"/>
  <c r="I17" i="7"/>
  <c r="H17" i="7"/>
  <c r="I18" i="7"/>
  <c r="H18" i="7"/>
  <c r="I19" i="7"/>
  <c r="H19" i="7"/>
  <c r="I20" i="7"/>
  <c r="H20" i="7"/>
  <c r="I22" i="7"/>
  <c r="H22" i="7"/>
  <c r="D18" i="7"/>
  <c r="D17" i="7"/>
  <c r="E9" i="3"/>
  <c r="E7" i="3"/>
  <c r="E16" i="3"/>
  <c r="E12" i="3"/>
  <c r="E10" i="3"/>
  <c r="V12" i="9" l="1"/>
  <c r="V14" i="9" s="1"/>
  <c r="C20" i="8"/>
  <c r="B20" i="8"/>
  <c r="F20" i="8"/>
  <c r="J20" i="8"/>
  <c r="S20" i="9"/>
  <c r="M20" i="10"/>
  <c r="U20" i="10"/>
  <c r="Y20" i="10"/>
  <c r="X20" i="10"/>
  <c r="K20" i="9"/>
  <c r="D20" i="8"/>
  <c r="D20" i="10"/>
  <c r="Z20" i="10"/>
  <c r="E13" i="3"/>
  <c r="E20" i="2"/>
  <c r="O20" i="9"/>
  <c r="B18" i="10"/>
  <c r="AI14" i="10"/>
  <c r="H20" i="8"/>
  <c r="E11" i="3"/>
  <c r="AH20" i="10"/>
  <c r="AD20" i="10"/>
  <c r="AC20" i="10"/>
  <c r="AB20" i="10"/>
  <c r="AA20" i="10"/>
  <c r="W20" i="10"/>
  <c r="S20" i="10"/>
  <c r="R20" i="10"/>
  <c r="Q20" i="10"/>
  <c r="O20" i="10"/>
  <c r="N20" i="10"/>
  <c r="L20" i="10"/>
  <c r="K20" i="10"/>
  <c r="I20" i="10"/>
  <c r="H20" i="10"/>
  <c r="F20" i="10"/>
  <c r="B21" i="10"/>
  <c r="C20" i="10"/>
  <c r="B20" i="10"/>
  <c r="M20" i="9"/>
  <c r="P20" i="9"/>
  <c r="L20" i="9"/>
  <c r="H20" i="9"/>
  <c r="B21" i="9"/>
  <c r="B20" i="9"/>
  <c r="B18" i="9"/>
  <c r="I20" i="8"/>
  <c r="C18" i="3"/>
  <c r="B21" i="8"/>
  <c r="N20" i="8"/>
  <c r="M20" i="8"/>
  <c r="E20" i="8"/>
  <c r="B18" i="8"/>
  <c r="D18" i="3"/>
  <c r="E8" i="3"/>
  <c r="N20" i="2"/>
  <c r="Q20" i="2"/>
  <c r="O20" i="2"/>
  <c r="M20" i="2"/>
  <c r="L20" i="2"/>
  <c r="K20" i="2"/>
  <c r="J20" i="2"/>
  <c r="I20" i="2"/>
  <c r="H20" i="2"/>
  <c r="G20" i="2"/>
  <c r="F20" i="2"/>
  <c r="D18" i="2"/>
  <c r="D21" i="2"/>
  <c r="E6" i="3"/>
  <c r="K110" i="1"/>
  <c r="D20" i="2"/>
  <c r="AI21" i="10" l="1"/>
  <c r="AI18" i="10"/>
  <c r="V21" i="9"/>
  <c r="V18" i="9"/>
  <c r="E18" i="3"/>
  <c r="AI20" i="10" l="1"/>
  <c r="V20" i="9"/>
</calcChain>
</file>

<file path=xl/comments1.xml><?xml version="1.0" encoding="utf-8"?>
<comments xmlns="http://schemas.openxmlformats.org/spreadsheetml/2006/main">
  <authors>
    <author>Acer2</author>
  </authors>
  <commentList>
    <comment ref="L4" authorId="0">
      <text>
        <r>
          <rPr>
            <b/>
            <sz val="9"/>
            <color indexed="81"/>
            <rFont val="Tahoma"/>
            <family val="2"/>
            <charset val="238"/>
          </rPr>
          <t>Acer2:</t>
        </r>
        <r>
          <rPr>
            <sz val="9"/>
            <color indexed="81"/>
            <rFont val="Tahoma"/>
            <family val="2"/>
            <charset val="238"/>
          </rPr>
          <t xml:space="preserve">
w tygodniu przeprwoadzonego testu proszę wstawić cyfrę 1</t>
        </r>
      </text>
    </comment>
  </commentList>
</comments>
</file>

<file path=xl/comments2.xml><?xml version="1.0" encoding="utf-8"?>
<comments xmlns="http://schemas.openxmlformats.org/spreadsheetml/2006/main">
  <authors>
    <author>Acer2</author>
  </authors>
  <commentList>
    <comment ref="C4" authorId="0">
      <text>
        <r>
          <rPr>
            <sz val="9"/>
            <color indexed="81"/>
            <rFont val="Tahoma"/>
            <family val="2"/>
            <charset val="238"/>
          </rPr>
          <t xml:space="preserve">pomiar stoperem na własny start,liczy się przekroczenie głowy pływaka linii 15 m
</t>
        </r>
      </text>
    </comment>
    <comment ref="D4" authorId="0">
      <text>
        <r>
          <rPr>
            <sz val="9"/>
            <color indexed="81"/>
            <rFont val="Tahoma"/>
            <family val="2"/>
            <charset val="238"/>
          </rPr>
          <t>pomiar stoperem na własny start z dołu. Liczy się przekroczenie głowy pływaka linii  15m /grzbieciści na plecach, pozostali na piersiach/</t>
        </r>
      </text>
    </comment>
    <comment ref="E4" authorId="0">
      <text>
        <r>
          <rPr>
            <sz val="9"/>
            <color indexed="81"/>
            <rFont val="Tahoma"/>
            <family val="2"/>
            <charset val="238"/>
          </rPr>
          <t xml:space="preserve">pomiar stoperem na własny start. Liczy się przekroczenie głowy pływaka linii chorągiewek 5m i przekroczenie głowy pływaka linii 10m
</t>
        </r>
      </text>
    </comment>
  </commentList>
</comments>
</file>

<file path=xl/comments3.xml><?xml version="1.0" encoding="utf-8"?>
<comments xmlns="http://schemas.openxmlformats.org/spreadsheetml/2006/main">
  <authors>
    <author>Acer2</author>
  </authors>
  <commentList>
    <comment ref="H22" authorId="0">
      <text>
        <r>
          <rPr>
            <sz val="9"/>
            <color indexed="81"/>
            <rFont val="Tahoma"/>
            <family val="2"/>
            <charset val="238"/>
          </rPr>
          <t xml:space="preserve">wyższy z dwóch
</t>
        </r>
      </text>
    </comment>
    <comment ref="J22" authorId="0">
      <text>
        <r>
          <rPr>
            <b/>
            <sz val="9"/>
            <color indexed="81"/>
            <rFont val="Tahoma"/>
            <family val="2"/>
            <charset val="238"/>
          </rPr>
          <t>najwyższy z trzech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38"/>
          </rPr>
          <t>w przypadku wartości zakwaszenia powyżej 3 mmol należy test przerwać</t>
        </r>
      </text>
    </comment>
    <comment ref="E27" authorId="0">
      <text>
        <r>
          <rPr>
            <b/>
            <sz val="9"/>
            <color indexed="81"/>
            <rFont val="Tahoma"/>
            <family val="2"/>
            <charset val="238"/>
          </rPr>
          <t>w przypadku wartości zakwaszenia powyżej 5 mmol należy test przerwać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<sst xmlns="http://schemas.openxmlformats.org/spreadsheetml/2006/main" count="627" uniqueCount="293">
  <si>
    <t>Lp</t>
  </si>
  <si>
    <t>data</t>
  </si>
  <si>
    <t>dzień tygodnia</t>
  </si>
  <si>
    <t>Pn</t>
  </si>
  <si>
    <t>Wt</t>
  </si>
  <si>
    <t>Śr</t>
  </si>
  <si>
    <t>Cz</t>
  </si>
  <si>
    <t>Pi</t>
  </si>
  <si>
    <t>So</t>
  </si>
  <si>
    <t>Nd</t>
  </si>
  <si>
    <t>trening</t>
  </si>
  <si>
    <t>rano</t>
  </si>
  <si>
    <t>popołudniu</t>
  </si>
  <si>
    <t>woda</t>
  </si>
  <si>
    <t>ląd</t>
  </si>
  <si>
    <t>ilość jednostek</t>
  </si>
  <si>
    <t>zawody</t>
  </si>
  <si>
    <t>Imię i nazwisko</t>
  </si>
  <si>
    <t>klub</t>
  </si>
  <si>
    <t>trener</t>
  </si>
  <si>
    <t>objętość /km/</t>
  </si>
  <si>
    <t>ilość godzin /ląd/</t>
  </si>
  <si>
    <t>tygodnie</t>
  </si>
  <si>
    <t>miejsce zawodów</t>
  </si>
  <si>
    <t>nazwa zawodów</t>
  </si>
  <si>
    <t>wyniki</t>
  </si>
  <si>
    <t>styl dowolny</t>
  </si>
  <si>
    <t>styl grzbietowy</t>
  </si>
  <si>
    <t>styl klasyczny</t>
  </si>
  <si>
    <t>styl motylkowy</t>
  </si>
  <si>
    <t>styl zmienny</t>
  </si>
  <si>
    <t>data ur.</t>
  </si>
  <si>
    <t>ilość startów w stylu podstawowym</t>
  </si>
  <si>
    <t>całkowita ilość startów</t>
  </si>
  <si>
    <t>specjalizacja stylowa</t>
  </si>
  <si>
    <t>długość pływalni</t>
  </si>
  <si>
    <t>specjalizacja dystansowa</t>
  </si>
  <si>
    <t>sprawdzian</t>
  </si>
  <si>
    <t>start /15m/</t>
  </si>
  <si>
    <t>NN dn pod wodą</t>
  </si>
  <si>
    <t>test nawrotowy</t>
  </si>
  <si>
    <t>Test laktatowy</t>
  </si>
  <si>
    <t>Miejscowość</t>
  </si>
  <si>
    <t>Data</t>
  </si>
  <si>
    <t>Nazwisko i Imię</t>
  </si>
  <si>
    <t>Styl</t>
  </si>
  <si>
    <t>Rodzaj testu</t>
  </si>
  <si>
    <t>Czas wyjściowy</t>
  </si>
  <si>
    <t>Płeć</t>
  </si>
  <si>
    <t>Dystans</t>
  </si>
  <si>
    <t>Styl dowolny</t>
  </si>
  <si>
    <t>Styl klasyczny</t>
  </si>
  <si>
    <t>Styl grzbietowy</t>
  </si>
  <si>
    <t>Styl motylkowy</t>
  </si>
  <si>
    <t>Kobiety</t>
  </si>
  <si>
    <t>100 m</t>
  </si>
  <si>
    <t>70 - 75 %</t>
  </si>
  <si>
    <t>80 - 85 %</t>
  </si>
  <si>
    <t>75 - 80 %</t>
  </si>
  <si>
    <t>200 m</t>
  </si>
  <si>
    <t>83 - 87 %</t>
  </si>
  <si>
    <t>Mężczyźni</t>
  </si>
  <si>
    <t>65 - 70 %</t>
  </si>
  <si>
    <t>60 - 65 %</t>
  </si>
  <si>
    <t>Realizacja Testu:</t>
  </si>
  <si>
    <t>Naliczanie prędkości na poszczególnych poziomach realizacji:</t>
  </si>
  <si>
    <t>1 poziom</t>
  </si>
  <si>
    <t>2 poziom</t>
  </si>
  <si>
    <t>3 poziom</t>
  </si>
  <si>
    <t>4 poziom</t>
  </si>
  <si>
    <t>5 poziom</t>
  </si>
  <si>
    <t>Max.</t>
  </si>
  <si>
    <t>Dla dystansów 100 i 200 metrów:</t>
  </si>
  <si>
    <t>Planowany czas:</t>
  </si>
  <si>
    <t>Średni czas:</t>
  </si>
  <si>
    <t>Lactat:</t>
  </si>
  <si>
    <t>Planowany lactat:</t>
  </si>
  <si>
    <t>2 - 3 mmol</t>
  </si>
  <si>
    <t>4 - 6 mmol</t>
  </si>
  <si>
    <t>6 - 8 mmol</t>
  </si>
  <si>
    <t>Pobór krwi:</t>
  </si>
  <si>
    <t>instrukcja w komentarzu w komórce</t>
  </si>
  <si>
    <t>test laktatowy</t>
  </si>
  <si>
    <t>3x100/3x200</t>
  </si>
  <si>
    <t>2x100/2x200</t>
  </si>
  <si>
    <t>1x100/1x200</t>
  </si>
  <si>
    <t>ilość powtórzeń</t>
  </si>
  <si>
    <t>minus 3 - 4 sek.</t>
  </si>
  <si>
    <t>minus 5 - 8 sek.</t>
  </si>
  <si>
    <t>minus 6 - 8 sek.</t>
  </si>
  <si>
    <t>minus 9 - 12 sek.</t>
  </si>
  <si>
    <t xml:space="preserve"> minus 15 - 24 sek.</t>
  </si>
  <si>
    <t>minus 10 - 16 sek.</t>
  </si>
  <si>
    <t>minuta pobrania</t>
  </si>
  <si>
    <t>Prędkość</t>
  </si>
  <si>
    <t>Czas</t>
  </si>
  <si>
    <t>Laktat</t>
  </si>
  <si>
    <t>Czas w s</t>
  </si>
  <si>
    <t>Obliczanie czasu dla określonych wartości LA</t>
  </si>
  <si>
    <t xml:space="preserve">Obliczanie LA z odpowiednich czasów </t>
  </si>
  <si>
    <t>B=</t>
  </si>
  <si>
    <t>b=</t>
  </si>
  <si>
    <t>a=</t>
  </si>
  <si>
    <t>y=a*exp(x)</t>
  </si>
  <si>
    <t>Ln(Laktat)</t>
  </si>
  <si>
    <t>Czas  (s)</t>
  </si>
  <si>
    <t>LN(LA)</t>
  </si>
  <si>
    <t xml:space="preserve">LA </t>
  </si>
  <si>
    <t xml:space="preserve"> </t>
  </si>
  <si>
    <t>mot.</t>
  </si>
  <si>
    <t>Test PPA</t>
  </si>
  <si>
    <t>Tu datę realizacji</t>
  </si>
  <si>
    <t>Tu wpisz Nazwisko i Imię</t>
  </si>
  <si>
    <t>Naliczanie czasu wyjściowego w teście (wyliczony z najlepszego aktualnego wyniku zawodnika na danym dystansie)</t>
  </si>
  <si>
    <t>opracował: Piotr Woźnicki, Jan Wiederek</t>
  </si>
  <si>
    <t>3 - 5 mmol</t>
  </si>
  <si>
    <t>w 1 minucie                   po 3 x200</t>
  </si>
  <si>
    <t>w 1 minucie                    po 2 x200</t>
  </si>
  <si>
    <t>w 3 mincie</t>
  </si>
  <si>
    <t>w 1 i 3 minucie</t>
  </si>
  <si>
    <t>w 3,6,9 min. Kobiety                            w 4,7,10 min. Męzczyźni</t>
  </si>
  <si>
    <t>przy przeprowadzaniu testu nalęzy poinformować zawodnika że lepiej popłynąć trochę za wolno niż trochę za szybko na oierwszych 2 poziomach intensywności</t>
  </si>
  <si>
    <t>obliczony czas do zadań treningowych na poszczególnych poziomach intensywności</t>
  </si>
  <si>
    <t>w każde żółte pole wpisz czasy w sekundach, pierwszy poziom to średnia z 3 powtórzeń, drugi to średnia z 2 powtórzeń, potem już czas z 3,4,5 poziomu</t>
  </si>
  <si>
    <t>w niebieskie pola wpisz laktat, pierwszy poziom to średnia z 3 powtórzeń, drugi to średnia z 2 powtórzeń, potem już czas z 3,4,5 poziomu</t>
  </si>
  <si>
    <t>test</t>
  </si>
  <si>
    <t>miesiąc</t>
  </si>
  <si>
    <t>wrzesień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</si>
  <si>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</si>
  <si>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</si>
  <si>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</si>
  <si>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</si>
  <si>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</si>
  <si>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</si>
  <si>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</si>
  <si>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</si>
  <si>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</si>
  <si>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lipiec</t>
  </si>
  <si>
    <t xml:space="preserve">ilość jednostek </t>
  </si>
  <si>
    <t>średnia objętość na trening</t>
  </si>
  <si>
    <t>Analiza obciązeń treningowych /miesięcznie/</t>
  </si>
  <si>
    <t>razem</t>
  </si>
  <si>
    <t>20-26.08</t>
  </si>
  <si>
    <t>27-2.09</t>
  </si>
  <si>
    <t>3-9.09</t>
  </si>
  <si>
    <t>10-16.09</t>
  </si>
  <si>
    <t>17-23.09</t>
  </si>
  <si>
    <t>24-30.09</t>
  </si>
  <si>
    <t>1-7.10</t>
  </si>
  <si>
    <t>8-14.10</t>
  </si>
  <si>
    <t>15-21.10</t>
  </si>
  <si>
    <t>22-28.10</t>
  </si>
  <si>
    <t>29-4.11</t>
  </si>
  <si>
    <t>5-11.11</t>
  </si>
  <si>
    <t>12-18.11</t>
  </si>
  <si>
    <t>19-25.11</t>
  </si>
  <si>
    <t>26-2.12</t>
  </si>
  <si>
    <t>2-9.12</t>
  </si>
  <si>
    <t>10-16.12</t>
  </si>
  <si>
    <t>17-23.12</t>
  </si>
  <si>
    <t>24-30.12</t>
  </si>
  <si>
    <t>31-6.01</t>
  </si>
  <si>
    <t>7-13.01</t>
  </si>
  <si>
    <t>14-20.01</t>
  </si>
  <si>
    <t>21-27.01</t>
  </si>
  <si>
    <t>28-03.02</t>
  </si>
  <si>
    <t>4-10.02</t>
  </si>
  <si>
    <t>11-17.02</t>
  </si>
  <si>
    <t>18-24.02</t>
  </si>
  <si>
    <t>25-3.03</t>
  </si>
  <si>
    <t>4-10.03</t>
  </si>
  <si>
    <t>11-17.03</t>
  </si>
  <si>
    <t>18-24.03</t>
  </si>
  <si>
    <t>25-31.03</t>
  </si>
  <si>
    <t>1-7.04</t>
  </si>
  <si>
    <t>8-14.04</t>
  </si>
  <si>
    <t>15-21.04</t>
  </si>
  <si>
    <t>22-28.04</t>
  </si>
  <si>
    <t>29-5.05</t>
  </si>
  <si>
    <t>6-12.05</t>
  </si>
  <si>
    <t>13-19.05</t>
  </si>
  <si>
    <t>20-26.05</t>
  </si>
  <si>
    <t>27-2.06</t>
  </si>
  <si>
    <t>3-9.06</t>
  </si>
  <si>
    <t>10-16.06</t>
  </si>
  <si>
    <t>17-23.06</t>
  </si>
  <si>
    <t>24-30.06</t>
  </si>
  <si>
    <t>1-7.07</t>
  </si>
  <si>
    <t>8-14.07</t>
  </si>
  <si>
    <t>15-21.07</t>
  </si>
  <si>
    <t>22-28.07</t>
  </si>
  <si>
    <t>29-4.08</t>
  </si>
  <si>
    <t>sierpień</t>
  </si>
  <si>
    <t>grupa treningowa:</t>
  </si>
  <si>
    <t>trener:</t>
  </si>
  <si>
    <t>miesiące</t>
  </si>
  <si>
    <t xml:space="preserve">Kolejne tygodnie      </t>
  </si>
  <si>
    <t>Akcje szkoleniowe - terminy, miejsca:</t>
  </si>
  <si>
    <t>Nazwa zawodów</t>
  </si>
  <si>
    <t>Zgrupowania</t>
  </si>
  <si>
    <t>Obciążenia treningowe PLAN</t>
  </si>
  <si>
    <t>okres treningowy</t>
  </si>
  <si>
    <t>Ilość jednostek w wodzie</t>
  </si>
  <si>
    <t>SUMA jednostek treningowych</t>
  </si>
  <si>
    <t>Objętość tygodniowa /km/</t>
  </si>
  <si>
    <t>objętośc/jednostkę treningową</t>
  </si>
  <si>
    <t>Obciążenia treningowe REALIZACJA</t>
  </si>
  <si>
    <t>Kontrola obciążen treningowych, techniki, stanu zdrowia:</t>
  </si>
  <si>
    <t>Testy laktatowe</t>
  </si>
  <si>
    <t>Kontrola techniki</t>
  </si>
  <si>
    <t>Badania lekarskie</t>
  </si>
  <si>
    <t>Kontrola zmęczenia (kinaza kreatynowa)</t>
  </si>
  <si>
    <t>zawody kontolne</t>
  </si>
  <si>
    <t>zawody główne</t>
  </si>
  <si>
    <t>zgrupowania</t>
  </si>
  <si>
    <t>badania,testy</t>
  </si>
  <si>
    <t>objetośc /km/</t>
  </si>
  <si>
    <t>UWAGA: wpisujemy dane tylko w pola białe, pola żółte są wypełniane automatycznie po wypełnieniu arkusza obciążeń</t>
  </si>
  <si>
    <t xml:space="preserve">Kolejne tygodnie     </t>
  </si>
  <si>
    <t>objętość makrocykl</t>
  </si>
  <si>
    <t>Analiza startów zawodników w sezonie 2014/2015</t>
  </si>
  <si>
    <t>RAZEM</t>
  </si>
  <si>
    <t>objetość makrocykl</t>
  </si>
  <si>
    <t>17-23.07</t>
  </si>
  <si>
    <t>24-30.07</t>
  </si>
  <si>
    <t>15-21.08</t>
  </si>
  <si>
    <t>22-28.08</t>
  </si>
  <si>
    <t>29.08-04.09</t>
  </si>
  <si>
    <t>05-11.09</t>
  </si>
  <si>
    <t>12-18.09</t>
  </si>
  <si>
    <t>19-25.09</t>
  </si>
  <si>
    <t>26.09-02.10</t>
  </si>
  <si>
    <t>03-09.10</t>
  </si>
  <si>
    <t>10-16.10</t>
  </si>
  <si>
    <t>17-23.10</t>
  </si>
  <si>
    <t>24-30.10</t>
  </si>
  <si>
    <t>31-6.11</t>
  </si>
  <si>
    <t>7-13.11</t>
  </si>
  <si>
    <t>14-20.11</t>
  </si>
  <si>
    <t>21-27.11</t>
  </si>
  <si>
    <t>28.11-4.12</t>
  </si>
  <si>
    <t>5-11.12</t>
  </si>
  <si>
    <t>12-18.12</t>
  </si>
  <si>
    <t>19-25.12</t>
  </si>
  <si>
    <t>Program szkolenia wrzesień-grudzień  2016</t>
  </si>
  <si>
    <t>Program szkolenia styczeń-marzec 2017</t>
  </si>
  <si>
    <t>26.12-01.01</t>
  </si>
  <si>
    <t>02-08.01</t>
  </si>
  <si>
    <t>09-15.01</t>
  </si>
  <si>
    <t>16-22.01</t>
  </si>
  <si>
    <t>23-29.01</t>
  </si>
  <si>
    <t>30.01-05.02</t>
  </si>
  <si>
    <t>06-12.02</t>
  </si>
  <si>
    <t>13-19.02</t>
  </si>
  <si>
    <t>20-26.02</t>
  </si>
  <si>
    <t>27-05.03</t>
  </si>
  <si>
    <t>06-12.03</t>
  </si>
  <si>
    <t>13-19.03</t>
  </si>
  <si>
    <t>20-26.03</t>
  </si>
  <si>
    <t>Program szkolenia kwiecień-sierpień 2017</t>
  </si>
  <si>
    <t>27.03-02.04</t>
  </si>
  <si>
    <t>03-09.04</t>
  </si>
  <si>
    <t>10-16.04</t>
  </si>
  <si>
    <t>17-23.04</t>
  </si>
  <si>
    <t>24-30.04</t>
  </si>
  <si>
    <t>01-07.05</t>
  </si>
  <si>
    <t>08-14.05</t>
  </si>
  <si>
    <t>15-21.05</t>
  </si>
  <si>
    <t>22-28.05</t>
  </si>
  <si>
    <t>29.05-04.06</t>
  </si>
  <si>
    <t>05-11.06</t>
  </si>
  <si>
    <t>12-18.06</t>
  </si>
  <si>
    <t>19-25.06</t>
  </si>
  <si>
    <t>26.06-02.07</t>
  </si>
  <si>
    <t>03-09.07</t>
  </si>
  <si>
    <t>10-16.07</t>
  </si>
  <si>
    <t>31.07-06.08</t>
  </si>
  <si>
    <t>07-13.08</t>
  </si>
  <si>
    <t>Program szkolenia styczeń-sierpień 2017</t>
  </si>
  <si>
    <t>5-11.09</t>
  </si>
  <si>
    <t>26-02.10</t>
  </si>
  <si>
    <t>31-06.11</t>
  </si>
  <si>
    <t>07-13.11</t>
  </si>
  <si>
    <t>28-04.12</t>
  </si>
  <si>
    <t>05-11.12</t>
  </si>
  <si>
    <t>26-01.01</t>
  </si>
  <si>
    <t>30-05.02</t>
  </si>
  <si>
    <t>27-02.04</t>
  </si>
  <si>
    <t>29-04.06</t>
  </si>
  <si>
    <t>26-02.07</t>
  </si>
  <si>
    <t>31-06.08</t>
  </si>
  <si>
    <t>ŁĄCZNIE sezon 2016/2017</t>
  </si>
  <si>
    <t>Analiza obciążeń treningowych zawodników w sezonie 2016/2017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</si>
</sst>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d/mm;@"/>
    <numFmt numFmtId="166" formatCode="0.000"/>
    <numFmt numFmtId="167" formatCode="#,##0.0"/>
    <numFmt numFmtId="168" formatCode="0.0;[Red]0.0"/>
    <numFmt numFmtId="169" formatCode="mmmm\ yy"/>
    <numFmt numFmtId="170" formatCode="0.000;[Red]0.000"/>
  </numFmts>
  <fonts count="4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2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4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4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8"/>
      <color indexed="1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0"/>
      <color indexed="5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Czcionka tekstu podstawowego"/>
      <charset val="238"/>
    </font>
    <font>
      <b/>
      <sz val="16"/>
      <color rgb="FFFF000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69">
    <xf numFmtId="0" fontId="0" fillId="0" borderId="0" xfId="0"/>
    <xf numFmtId="0" fontId="14" fillId="0" borderId="0" xfId="0" applyFont="1"/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6" fillId="0" borderId="3" xfId="0" applyFont="1" applyBorder="1"/>
    <xf numFmtId="0" fontId="16" fillId="0" borderId="4" xfId="0" applyFont="1" applyBorder="1"/>
    <xf numFmtId="0" fontId="15" fillId="0" borderId="5" xfId="0" applyFont="1" applyBorder="1" applyAlignment="1">
      <alignment horizontal="center" vertical="center"/>
    </xf>
    <xf numFmtId="0" fontId="14" fillId="0" borderId="6" xfId="0" applyFont="1" applyBorder="1"/>
    <xf numFmtId="164" fontId="17" fillId="0" borderId="3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164" fontId="17" fillId="0" borderId="4" xfId="0" applyNumberFormat="1" applyFont="1" applyBorder="1" applyAlignment="1">
      <alignment horizontal="center"/>
    </xf>
    <xf numFmtId="164" fontId="17" fillId="0" borderId="8" xfId="0" applyNumberFormat="1" applyFont="1" applyBorder="1" applyAlignment="1">
      <alignment horizontal="center"/>
    </xf>
    <xf numFmtId="0" fontId="0" fillId="0" borderId="6" xfId="0" applyBorder="1"/>
    <xf numFmtId="0" fontId="15" fillId="0" borderId="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0" fillId="0" borderId="0" xfId="0" applyBorder="1"/>
    <xf numFmtId="0" fontId="17" fillId="0" borderId="10" xfId="0" applyNumberFormat="1" applyFont="1" applyBorder="1" applyAlignment="1">
      <alignment horizontal="center"/>
    </xf>
    <xf numFmtId="0" fontId="17" fillId="0" borderId="1" xfId="0" applyNumberFormat="1" applyFont="1" applyBorder="1" applyAlignment="1">
      <alignment horizontal="center"/>
    </xf>
    <xf numFmtId="0" fontId="17" fillId="0" borderId="11" xfId="0" applyNumberFormat="1" applyFont="1" applyBorder="1" applyAlignment="1">
      <alignment horizontal="center"/>
    </xf>
    <xf numFmtId="0" fontId="17" fillId="0" borderId="7" xfId="0" applyNumberFormat="1" applyFont="1" applyBorder="1" applyAlignment="1">
      <alignment horizontal="center"/>
    </xf>
    <xf numFmtId="0" fontId="17" fillId="0" borderId="12" xfId="0" applyNumberFormat="1" applyFont="1" applyBorder="1" applyAlignment="1">
      <alignment horizontal="center"/>
    </xf>
    <xf numFmtId="0" fontId="17" fillId="0" borderId="13" xfId="0" applyNumberFormat="1" applyFont="1" applyBorder="1" applyAlignment="1">
      <alignment horizontal="center"/>
    </xf>
    <xf numFmtId="0" fontId="17" fillId="0" borderId="14" xfId="0" applyNumberFormat="1" applyFont="1" applyBorder="1" applyAlignment="1">
      <alignment horizontal="center"/>
    </xf>
    <xf numFmtId="0" fontId="18" fillId="0" borderId="1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7" fillId="0" borderId="0" xfId="0" applyFont="1"/>
    <xf numFmtId="0" fontId="15" fillId="0" borderId="17" xfId="0" applyFont="1" applyBorder="1" applyAlignment="1">
      <alignment vertical="center"/>
    </xf>
    <xf numFmtId="0" fontId="15" fillId="0" borderId="18" xfId="0" applyFont="1" applyBorder="1" applyAlignment="1">
      <alignment vertical="center" wrapText="1"/>
    </xf>
    <xf numFmtId="0" fontId="15" fillId="0" borderId="19" xfId="0" applyFont="1" applyBorder="1" applyAlignment="1">
      <alignment wrapText="1"/>
    </xf>
    <xf numFmtId="0" fontId="18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9" fillId="0" borderId="13" xfId="0" applyFont="1" applyBorder="1" applyAlignment="1">
      <alignment vertical="center" wrapText="1"/>
    </xf>
    <xf numFmtId="0" fontId="18" fillId="2" borderId="13" xfId="0" applyFont="1" applyFill="1" applyBorder="1" applyAlignment="1">
      <alignment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18" fillId="2" borderId="20" xfId="0" applyFont="1" applyFill="1" applyBorder="1" applyAlignment="1">
      <alignment vertical="center" wrapText="1"/>
    </xf>
    <xf numFmtId="0" fontId="18" fillId="2" borderId="12" xfId="0" applyFont="1" applyFill="1" applyBorder="1" applyAlignment="1">
      <alignment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4" fillId="0" borderId="0" xfId="1"/>
    <xf numFmtId="4" fontId="4" fillId="0" borderId="0" xfId="1" applyNumberFormat="1" applyAlignment="1">
      <alignment horizontal="center"/>
    </xf>
    <xf numFmtId="0" fontId="4" fillId="3" borderId="0" xfId="1" applyFill="1"/>
    <xf numFmtId="0" fontId="4" fillId="4" borderId="0" xfId="1" applyFill="1"/>
    <xf numFmtId="166" fontId="4" fillId="0" borderId="0" xfId="1" applyNumberFormat="1" applyAlignment="1">
      <alignment horizontal="right"/>
    </xf>
    <xf numFmtId="2" fontId="4" fillId="0" borderId="0" xfId="1" applyNumberFormat="1" applyAlignment="1">
      <alignment horizontal="right"/>
    </xf>
    <xf numFmtId="0" fontId="6" fillId="0" borderId="0" xfId="1" applyNumberFormat="1" applyFont="1" applyAlignment="1">
      <alignment horizontal="right"/>
    </xf>
    <xf numFmtId="0" fontId="4" fillId="0" borderId="0" xfId="1" applyAlignment="1">
      <alignment horizontal="right"/>
    </xf>
    <xf numFmtId="166" fontId="7" fillId="5" borderId="10" xfId="1" applyNumberFormat="1" applyFont="1" applyFill="1" applyBorder="1" applyAlignment="1">
      <alignment horizontal="right"/>
    </xf>
    <xf numFmtId="0" fontId="8" fillId="0" borderId="22" xfId="1" applyFont="1" applyBorder="1" applyAlignment="1">
      <alignment horizontal="right"/>
    </xf>
    <xf numFmtId="4" fontId="4" fillId="0" borderId="22" xfId="1" applyNumberFormat="1" applyBorder="1" applyAlignment="1">
      <alignment horizontal="center"/>
    </xf>
    <xf numFmtId="0" fontId="4" fillId="0" borderId="22" xfId="1" applyBorder="1" applyAlignment="1">
      <alignment horizontal="right"/>
    </xf>
    <xf numFmtId="0" fontId="4" fillId="0" borderId="23" xfId="1" applyBorder="1" applyAlignment="1">
      <alignment horizontal="right"/>
    </xf>
    <xf numFmtId="166" fontId="7" fillId="5" borderId="24" xfId="1" applyNumberFormat="1" applyFont="1" applyFill="1" applyBorder="1" applyAlignment="1">
      <alignment horizontal="right"/>
    </xf>
    <xf numFmtId="0" fontId="8" fillId="0" borderId="0" xfId="1" applyFont="1" applyBorder="1" applyAlignment="1">
      <alignment horizontal="right"/>
    </xf>
    <xf numFmtId="4" fontId="4" fillId="0" borderId="0" xfId="1" applyNumberFormat="1" applyBorder="1" applyAlignment="1">
      <alignment horizontal="center"/>
    </xf>
    <xf numFmtId="0" fontId="4" fillId="0" borderId="0" xfId="1" applyBorder="1" applyAlignment="1">
      <alignment horizontal="right"/>
    </xf>
    <xf numFmtId="0" fontId="4" fillId="0" borderId="25" xfId="1" applyBorder="1" applyAlignment="1">
      <alignment horizontal="right"/>
    </xf>
    <xf numFmtId="166" fontId="4" fillId="0" borderId="0" xfId="1" applyNumberFormat="1" applyBorder="1" applyAlignment="1">
      <alignment horizontal="right"/>
    </xf>
    <xf numFmtId="47" fontId="9" fillId="0" borderId="25" xfId="1" applyNumberFormat="1" applyFont="1" applyBorder="1" applyAlignment="1">
      <alignment horizontal="right"/>
    </xf>
    <xf numFmtId="0" fontId="7" fillId="0" borderId="24" xfId="1" applyFont="1" applyBorder="1" applyAlignment="1">
      <alignment horizontal="right"/>
    </xf>
    <xf numFmtId="0" fontId="7" fillId="0" borderId="0" xfId="1" applyFont="1" applyBorder="1" applyAlignment="1">
      <alignment horizontal="right"/>
    </xf>
    <xf numFmtId="0" fontId="4" fillId="0" borderId="0" xfId="1" applyNumberFormat="1" applyBorder="1" applyAlignment="1">
      <alignment horizontal="right"/>
    </xf>
    <xf numFmtId="0" fontId="6" fillId="0" borderId="0" xfId="1" applyFont="1" applyBorder="1" applyAlignment="1"/>
    <xf numFmtId="0" fontId="9" fillId="0" borderId="25" xfId="1" applyFont="1" applyBorder="1" applyAlignment="1">
      <alignment horizontal="right"/>
    </xf>
    <xf numFmtId="0" fontId="7" fillId="0" borderId="0" xfId="1" applyFont="1" applyBorder="1" applyAlignment="1">
      <alignment horizontal="left"/>
    </xf>
    <xf numFmtId="0" fontId="4" fillId="0" borderId="0" xfId="1" applyBorder="1"/>
    <xf numFmtId="0" fontId="9" fillId="0" borderId="25" xfId="1" applyFont="1" applyBorder="1" applyAlignment="1">
      <alignment horizontal="left"/>
    </xf>
    <xf numFmtId="0" fontId="4" fillId="0" borderId="24" xfId="1" applyBorder="1" applyAlignment="1">
      <alignment horizontal="right"/>
    </xf>
    <xf numFmtId="0" fontId="4" fillId="0" borderId="0" xfId="1" applyBorder="1" applyAlignment="1">
      <alignment horizontal="left"/>
    </xf>
    <xf numFmtId="0" fontId="6" fillId="0" borderId="0" xfId="1" applyNumberFormat="1" applyFont="1" applyBorder="1" applyAlignment="1">
      <alignment horizontal="right"/>
    </xf>
    <xf numFmtId="0" fontId="6" fillId="0" borderId="0" xfId="1" applyFont="1" applyBorder="1" applyAlignment="1">
      <alignment horizontal="right"/>
    </xf>
    <xf numFmtId="0" fontId="4" fillId="0" borderId="24" xfId="1" applyBorder="1"/>
    <xf numFmtId="0" fontId="4" fillId="0" borderId="25" xfId="1" applyBorder="1"/>
    <xf numFmtId="0" fontId="4" fillId="0" borderId="26" xfId="1" applyBorder="1"/>
    <xf numFmtId="0" fontId="4" fillId="0" borderId="27" xfId="1" applyBorder="1"/>
    <xf numFmtId="4" fontId="4" fillId="0" borderId="27" xfId="1" applyNumberFormat="1" applyBorder="1" applyAlignment="1">
      <alignment horizontal="center"/>
    </xf>
    <xf numFmtId="0" fontId="4" fillId="0" borderId="27" xfId="1" applyBorder="1" applyAlignment="1">
      <alignment horizontal="right"/>
    </xf>
    <xf numFmtId="0" fontId="4" fillId="0" borderId="28" xfId="1" applyBorder="1"/>
    <xf numFmtId="0" fontId="23" fillId="0" borderId="29" xfId="0" applyFont="1" applyBorder="1" applyAlignment="1">
      <alignment horizontal="center"/>
    </xf>
    <xf numFmtId="0" fontId="4" fillId="0" borderId="0" xfId="1" applyAlignment="1">
      <alignment horizontal="left"/>
    </xf>
    <xf numFmtId="0" fontId="5" fillId="0" borderId="0" xfId="1" applyFont="1" applyAlignment="1">
      <alignment horizontal="left"/>
    </xf>
    <xf numFmtId="0" fontId="24" fillId="0" borderId="0" xfId="0" applyFont="1"/>
    <xf numFmtId="0" fontId="15" fillId="0" borderId="0" xfId="0" applyFont="1"/>
    <xf numFmtId="0" fontId="10" fillId="0" borderId="0" xfId="1" applyFont="1" applyAlignment="1">
      <alignment horizontal="left"/>
    </xf>
    <xf numFmtId="0" fontId="4" fillId="5" borderId="0" xfId="1" applyFill="1"/>
    <xf numFmtId="0" fontId="9" fillId="3" borderId="0" xfId="1" applyNumberFormat="1" applyFont="1" applyFill="1" applyBorder="1" applyAlignment="1">
      <alignment horizontal="center"/>
    </xf>
    <xf numFmtId="0" fontId="5" fillId="4" borderId="0" xfId="1" applyNumberFormat="1" applyFont="1" applyFill="1" applyBorder="1" applyAlignment="1">
      <alignment horizontal="center"/>
    </xf>
    <xf numFmtId="0" fontId="5" fillId="4" borderId="0" xfId="1" applyNumberFormat="1" applyFont="1" applyFill="1" applyBorder="1" applyAlignment="1">
      <alignment horizontal="center" vertical="center"/>
    </xf>
    <xf numFmtId="47" fontId="11" fillId="5" borderId="0" xfId="1" applyNumberFormat="1" applyFont="1" applyFill="1" applyBorder="1" applyAlignment="1">
      <alignment horizontal="center"/>
    </xf>
    <xf numFmtId="47" fontId="11" fillId="5" borderId="22" xfId="1" applyNumberFormat="1" applyFont="1" applyFill="1" applyBorder="1" applyAlignment="1">
      <alignment horizontal="center"/>
    </xf>
    <xf numFmtId="0" fontId="14" fillId="0" borderId="30" xfId="0" applyFont="1" applyBorder="1"/>
    <xf numFmtId="0" fontId="14" fillId="0" borderId="31" xfId="0" applyFont="1" applyBorder="1"/>
    <xf numFmtId="164" fontId="14" fillId="0" borderId="14" xfId="0" applyNumberFormat="1" applyFont="1" applyBorder="1" applyAlignment="1">
      <alignment horizontal="center"/>
    </xf>
    <xf numFmtId="16" fontId="14" fillId="0" borderId="30" xfId="0" applyNumberFormat="1" applyFont="1" applyBorder="1"/>
    <xf numFmtId="0" fontId="14" fillId="0" borderId="30" xfId="0" applyFont="1" applyBorder="1" applyAlignment="1">
      <alignment horizontal="center"/>
    </xf>
    <xf numFmtId="167" fontId="14" fillId="0" borderId="12" xfId="0" applyNumberFormat="1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32" xfId="0" applyFont="1" applyBorder="1"/>
    <xf numFmtId="0" fontId="14" fillId="0" borderId="29" xfId="0" applyNumberFormat="1" applyFont="1" applyBorder="1" applyAlignment="1">
      <alignment horizontal="center" vertical="center"/>
    </xf>
    <xf numFmtId="164" fontId="14" fillId="0" borderId="33" xfId="0" applyNumberFormat="1" applyFont="1" applyBorder="1" applyAlignment="1">
      <alignment horizontal="center"/>
    </xf>
    <xf numFmtId="0" fontId="14" fillId="0" borderId="34" xfId="0" applyFont="1" applyBorder="1"/>
    <xf numFmtId="167" fontId="14" fillId="0" borderId="35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6" xfId="0" applyFont="1" applyBorder="1" applyAlignment="1">
      <alignment horizontal="left" vertical="center"/>
    </xf>
    <xf numFmtId="164" fontId="14" fillId="0" borderId="26" xfId="0" applyNumberFormat="1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37" xfId="0" applyFont="1" applyBorder="1" applyAlignment="1">
      <alignment horizontal="center"/>
    </xf>
    <xf numFmtId="0" fontId="14" fillId="0" borderId="38" xfId="0" applyFont="1" applyBorder="1"/>
    <xf numFmtId="167" fontId="14" fillId="0" borderId="15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67" fontId="14" fillId="0" borderId="16" xfId="0" applyNumberFormat="1" applyFont="1" applyBorder="1" applyAlignment="1">
      <alignment horizontal="center"/>
    </xf>
    <xf numFmtId="0" fontId="29" fillId="0" borderId="40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31" fillId="0" borderId="64" xfId="0" applyFont="1" applyBorder="1" applyAlignment="1">
      <alignment horizontal="center" vertical="center" wrapText="1"/>
    </xf>
    <xf numFmtId="0" fontId="31" fillId="0" borderId="65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14" fillId="4" borderId="0" xfId="0" applyFont="1" applyFill="1"/>
    <xf numFmtId="0" fontId="18" fillId="0" borderId="18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164" fontId="33" fillId="7" borderId="0" xfId="0" applyNumberFormat="1" applyFont="1" applyFill="1"/>
    <xf numFmtId="0" fontId="18" fillId="0" borderId="54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4" fillId="5" borderId="0" xfId="0" applyFont="1" applyFill="1"/>
    <xf numFmtId="0" fontId="18" fillId="0" borderId="35" xfId="0" applyFont="1" applyBorder="1" applyAlignment="1">
      <alignment horizontal="center" vertical="center" wrapText="1"/>
    </xf>
    <xf numFmtId="0" fontId="14" fillId="8" borderId="0" xfId="0" applyFont="1" applyFill="1"/>
    <xf numFmtId="0" fontId="18" fillId="0" borderId="50" xfId="0" applyFont="1" applyBorder="1" applyAlignment="1">
      <alignment horizontal="center" vertical="center" wrapText="1"/>
    </xf>
    <xf numFmtId="0" fontId="14" fillId="0" borderId="0" xfId="0" applyFont="1" applyBorder="1"/>
    <xf numFmtId="0" fontId="14" fillId="4" borderId="39" xfId="0" applyFont="1" applyFill="1" applyBorder="1" applyAlignment="1">
      <alignment horizontal="center" vertical="center" wrapText="1"/>
    </xf>
    <xf numFmtId="0" fontId="34" fillId="4" borderId="35" xfId="0" applyNumberFormat="1" applyFont="1" applyFill="1" applyBorder="1" applyAlignment="1">
      <alignment horizontal="center" vertical="center" wrapText="1"/>
    </xf>
    <xf numFmtId="0" fontId="34" fillId="4" borderId="29" xfId="0" applyNumberFormat="1" applyFont="1" applyFill="1" applyBorder="1" applyAlignment="1">
      <alignment horizontal="center" vertical="center" wrapText="1"/>
    </xf>
    <xf numFmtId="0" fontId="34" fillId="4" borderId="52" xfId="0" applyNumberFormat="1" applyFont="1" applyFill="1" applyBorder="1" applyAlignment="1">
      <alignment horizontal="center" vertical="center" wrapText="1"/>
    </xf>
    <xf numFmtId="0" fontId="34" fillId="4" borderId="33" xfId="0" applyNumberFormat="1" applyFont="1" applyFill="1" applyBorder="1" applyAlignment="1">
      <alignment horizontal="center" vertical="center" wrapText="1"/>
    </xf>
    <xf numFmtId="0" fontId="34" fillId="4" borderId="54" xfId="0" applyNumberFormat="1" applyFont="1" applyFill="1" applyBorder="1" applyAlignment="1">
      <alignment horizontal="center" vertical="center" wrapText="1"/>
    </xf>
    <xf numFmtId="0" fontId="34" fillId="4" borderId="53" xfId="0" applyNumberFormat="1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 wrapText="1"/>
    </xf>
    <xf numFmtId="0" fontId="17" fillId="4" borderId="34" xfId="0" applyFont="1" applyFill="1" applyBorder="1" applyAlignment="1">
      <alignment horizontal="center" vertical="center" wrapText="1"/>
    </xf>
    <xf numFmtId="164" fontId="35" fillId="4" borderId="35" xfId="0" applyNumberFormat="1" applyFont="1" applyFill="1" applyBorder="1" applyAlignment="1">
      <alignment horizontal="center" vertical="center" wrapText="1"/>
    </xf>
    <xf numFmtId="164" fontId="35" fillId="4" borderId="52" xfId="0" applyNumberFormat="1" applyFont="1" applyFill="1" applyBorder="1" applyAlignment="1">
      <alignment horizontal="center" vertical="center" wrapText="1"/>
    </xf>
    <xf numFmtId="164" fontId="35" fillId="4" borderId="53" xfId="0" applyNumberFormat="1" applyFont="1" applyFill="1" applyBorder="1" applyAlignment="1">
      <alignment horizontal="center" vertical="center" wrapText="1"/>
    </xf>
    <xf numFmtId="164" fontId="35" fillId="4" borderId="33" xfId="0" applyNumberFormat="1" applyFont="1" applyFill="1" applyBorder="1" applyAlignment="1">
      <alignment horizontal="center" vertical="center" wrapText="1"/>
    </xf>
    <xf numFmtId="164" fontId="35" fillId="4" borderId="29" xfId="0" applyNumberFormat="1" applyFont="1" applyFill="1" applyBorder="1" applyAlignment="1">
      <alignment horizontal="center" vertical="center" wrapText="1"/>
    </xf>
    <xf numFmtId="164" fontId="40" fillId="4" borderId="52" xfId="0" applyNumberFormat="1" applyFont="1" applyFill="1" applyBorder="1" applyAlignment="1">
      <alignment horizontal="center" vertical="center"/>
    </xf>
    <xf numFmtId="164" fontId="40" fillId="4" borderId="53" xfId="0" applyNumberFormat="1" applyFont="1" applyFill="1" applyBorder="1" applyAlignment="1">
      <alignment horizontal="center" vertical="center"/>
    </xf>
    <xf numFmtId="164" fontId="40" fillId="4" borderId="19" xfId="0" applyNumberFormat="1" applyFont="1" applyFill="1" applyBorder="1" applyAlignment="1">
      <alignment horizontal="center" vertical="center"/>
    </xf>
    <xf numFmtId="168" fontId="35" fillId="4" borderId="41" xfId="0" applyNumberFormat="1" applyFont="1" applyFill="1" applyBorder="1" applyAlignment="1">
      <alignment horizontal="center" vertical="center" wrapText="1"/>
    </xf>
    <xf numFmtId="168" fontId="35" fillId="4" borderId="4" xfId="0" applyNumberFormat="1" applyFont="1" applyFill="1" applyBorder="1" applyAlignment="1">
      <alignment horizontal="center" vertical="center" wrapText="1"/>
    </xf>
    <xf numFmtId="168" fontId="35" fillId="4" borderId="44" xfId="0" applyNumberFormat="1" applyFont="1" applyFill="1" applyBorder="1" applyAlignment="1">
      <alignment horizontal="center" vertical="center" wrapText="1"/>
    </xf>
    <xf numFmtId="168" fontId="35" fillId="4" borderId="51" xfId="0" applyNumberFormat="1" applyFont="1" applyFill="1" applyBorder="1" applyAlignment="1">
      <alignment horizontal="center" vertical="center" wrapText="1"/>
    </xf>
    <xf numFmtId="168" fontId="35" fillId="4" borderId="16" xfId="0" applyNumberFormat="1" applyFont="1" applyFill="1" applyBorder="1" applyAlignment="1">
      <alignment horizontal="center" vertical="center" wrapText="1"/>
    </xf>
    <xf numFmtId="168" fontId="35" fillId="4" borderId="49" xfId="0" applyNumberFormat="1" applyFont="1" applyFill="1" applyBorder="1" applyAlignment="1">
      <alignment horizontal="center" vertical="center" wrapText="1"/>
    </xf>
    <xf numFmtId="168" fontId="35" fillId="4" borderId="8" xfId="0" applyNumberFormat="1" applyFont="1" applyFill="1" applyBorder="1" applyAlignment="1">
      <alignment horizontal="center" vertical="center" wrapText="1"/>
    </xf>
    <xf numFmtId="168" fontId="35" fillId="4" borderId="68" xfId="0" applyNumberFormat="1" applyFont="1" applyFill="1" applyBorder="1" applyAlignment="1">
      <alignment horizontal="center" vertical="center" wrapText="1"/>
    </xf>
    <xf numFmtId="168" fontId="35" fillId="4" borderId="48" xfId="0" applyNumberFormat="1" applyFont="1" applyFill="1" applyBorder="1" applyAlignment="1">
      <alignment horizontal="center" vertical="center" wrapText="1"/>
    </xf>
    <xf numFmtId="168" fontId="35" fillId="4" borderId="67" xfId="0" applyNumberFormat="1" applyFont="1" applyFill="1" applyBorder="1" applyAlignment="1">
      <alignment horizontal="center" vertical="center" wrapText="1"/>
    </xf>
    <xf numFmtId="168" fontId="35" fillId="4" borderId="33" xfId="0" applyNumberFormat="1" applyFont="1" applyFill="1" applyBorder="1" applyAlignment="1">
      <alignment horizontal="center" vertical="center" wrapText="1"/>
    </xf>
    <xf numFmtId="0" fontId="14" fillId="4" borderId="43" xfId="0" applyFont="1" applyFill="1" applyBorder="1" applyAlignment="1">
      <alignment horizontal="center" vertical="center" wrapText="1"/>
    </xf>
    <xf numFmtId="170" fontId="18" fillId="0" borderId="32" xfId="0" applyNumberFormat="1" applyFont="1" applyFill="1" applyBorder="1" applyAlignment="1" applyProtection="1">
      <alignment vertical="center" wrapText="1"/>
      <protection locked="0"/>
    </xf>
    <xf numFmtId="170" fontId="18" fillId="0" borderId="53" xfId="0" applyNumberFormat="1" applyFont="1" applyFill="1" applyBorder="1" applyAlignment="1" applyProtection="1">
      <alignment vertical="center" wrapText="1"/>
      <protection locked="0"/>
    </xf>
    <xf numFmtId="170" fontId="18" fillId="0" borderId="33" xfId="0" applyNumberFormat="1" applyFont="1" applyFill="1" applyBorder="1" applyAlignment="1" applyProtection="1">
      <alignment vertical="center" wrapText="1"/>
      <protection locked="0"/>
    </xf>
    <xf numFmtId="170" fontId="18" fillId="0" borderId="35" xfId="0" applyNumberFormat="1" applyFont="1" applyFill="1" applyBorder="1" applyAlignment="1" applyProtection="1">
      <alignment vertical="center" wrapText="1"/>
      <protection locked="0"/>
    </xf>
    <xf numFmtId="170" fontId="18" fillId="0" borderId="29" xfId="0" applyNumberFormat="1" applyFont="1" applyFill="1" applyBorder="1" applyAlignment="1" applyProtection="1">
      <alignment vertical="center" wrapText="1"/>
      <protection locked="0"/>
    </xf>
    <xf numFmtId="170" fontId="18" fillId="0" borderId="54" xfId="0" applyNumberFormat="1" applyFont="1" applyFill="1" applyBorder="1" applyAlignment="1" applyProtection="1">
      <alignment vertical="center" wrapText="1"/>
      <protection locked="0"/>
    </xf>
    <xf numFmtId="170" fontId="39" fillId="0" borderId="52" xfId="0" applyNumberFormat="1" applyFont="1" applyFill="1" applyBorder="1" applyAlignment="1" applyProtection="1">
      <alignment vertical="center" wrapText="1"/>
      <protection locked="0"/>
    </xf>
    <xf numFmtId="170" fontId="22" fillId="0" borderId="47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50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62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69" xfId="0" applyNumberFormat="1" applyFont="1" applyFill="1" applyBorder="1" applyAlignment="1" applyProtection="1">
      <alignment horizontal="center" vertical="center" wrapText="1"/>
      <protection locked="0"/>
    </xf>
    <xf numFmtId="168" fontId="35" fillId="0" borderId="56" xfId="0" applyNumberFormat="1" applyFont="1" applyFill="1" applyBorder="1" applyAlignment="1" applyProtection="1">
      <alignment horizontal="center" vertical="center" wrapText="1"/>
      <protection locked="0"/>
    </xf>
    <xf numFmtId="168" fontId="35" fillId="0" borderId="62" xfId="0" applyNumberFormat="1" applyFont="1" applyFill="1" applyBorder="1" applyAlignment="1" applyProtection="1">
      <alignment horizontal="center" vertical="center" wrapText="1"/>
      <protection locked="0"/>
    </xf>
    <xf numFmtId="168" fontId="35" fillId="0" borderId="3" xfId="0" applyNumberFormat="1" applyFont="1" applyFill="1" applyBorder="1" applyAlignment="1" applyProtection="1">
      <alignment horizontal="center" vertical="center" wrapText="1"/>
      <protection locked="0"/>
    </xf>
    <xf numFmtId="168" fontId="35" fillId="0" borderId="55" xfId="0" applyNumberFormat="1" applyFont="1" applyFill="1" applyBorder="1" applyAlignment="1" applyProtection="1">
      <alignment horizontal="center" vertical="center" wrapText="1"/>
      <protection locked="0"/>
    </xf>
    <xf numFmtId="168" fontId="35" fillId="0" borderId="7" xfId="0" applyNumberFormat="1" applyFont="1" applyFill="1" applyBorder="1" applyAlignment="1" applyProtection="1">
      <alignment horizontal="center" vertical="center" wrapText="1"/>
      <protection locked="0"/>
    </xf>
    <xf numFmtId="168" fontId="35" fillId="0" borderId="70" xfId="0" applyNumberFormat="1" applyFont="1" applyFill="1" applyBorder="1" applyAlignment="1" applyProtection="1">
      <alignment horizontal="center" vertical="center" wrapText="1"/>
      <protection locked="0"/>
    </xf>
    <xf numFmtId="168" fontId="35" fillId="0" borderId="69" xfId="0" applyNumberFormat="1" applyFont="1" applyFill="1" applyBorder="1" applyAlignment="1" applyProtection="1">
      <alignment horizontal="center" vertical="center" wrapText="1"/>
      <protection locked="0"/>
    </xf>
    <xf numFmtId="0" fontId="33" fillId="6" borderId="35" xfId="0" applyFont="1" applyFill="1" applyBorder="1" applyAlignment="1" applyProtection="1">
      <alignment horizontal="center" vertical="center" textRotation="90" wrapText="1"/>
      <protection locked="0"/>
    </xf>
    <xf numFmtId="0" fontId="14" fillId="6" borderId="52" xfId="0" applyFont="1" applyFill="1" applyBorder="1" applyProtection="1">
      <protection locked="0"/>
    </xf>
    <xf numFmtId="0" fontId="33" fillId="6" borderId="53" xfId="0" applyFont="1" applyFill="1" applyBorder="1" applyAlignment="1" applyProtection="1">
      <alignment horizontal="center" vertical="center" textRotation="90" wrapText="1"/>
      <protection locked="0"/>
    </xf>
    <xf numFmtId="0" fontId="18" fillId="6" borderId="35" xfId="0" applyFont="1" applyFill="1" applyBorder="1" applyAlignment="1" applyProtection="1">
      <alignment horizontal="center" vertical="center" wrapText="1" shrinkToFit="1"/>
      <protection locked="0"/>
    </xf>
    <xf numFmtId="0" fontId="22" fillId="6" borderId="66" xfId="0" applyFont="1" applyFill="1" applyBorder="1" applyAlignment="1" applyProtection="1">
      <alignment horizontal="center" vertical="center" wrapText="1" shrinkToFit="1"/>
      <protection locked="0"/>
    </xf>
    <xf numFmtId="0" fontId="22" fillId="6" borderId="6" xfId="0" applyFont="1" applyFill="1" applyBorder="1" applyAlignment="1" applyProtection="1">
      <alignment horizontal="center" vertical="center" wrapText="1" shrinkToFit="1"/>
      <protection locked="0"/>
    </xf>
    <xf numFmtId="0" fontId="33" fillId="6" borderId="52" xfId="0" applyFont="1" applyFill="1" applyBorder="1" applyAlignment="1" applyProtection="1">
      <alignment horizontal="center" vertical="center" wrapText="1"/>
      <protection locked="0"/>
    </xf>
    <xf numFmtId="0" fontId="39" fillId="6" borderId="19" xfId="0" applyFont="1" applyFill="1" applyBorder="1" applyAlignment="1" applyProtection="1">
      <alignment horizontal="center" vertical="center" wrapText="1"/>
      <protection locked="0"/>
    </xf>
    <xf numFmtId="0" fontId="33" fillId="6" borderId="35" xfId="0" applyFont="1" applyFill="1" applyBorder="1" applyAlignment="1" applyProtection="1">
      <alignment horizontal="center" vertical="center" wrapText="1"/>
      <protection locked="0"/>
    </xf>
    <xf numFmtId="2" fontId="14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4" fillId="6" borderId="53" xfId="0" applyFont="1" applyFill="1" applyBorder="1" applyAlignment="1" applyProtection="1">
      <alignment horizontal="center" vertical="center" wrapText="1"/>
      <protection locked="0"/>
    </xf>
    <xf numFmtId="0" fontId="14" fillId="6" borderId="33" xfId="0" applyFont="1" applyFill="1" applyBorder="1" applyProtection="1">
      <protection locked="0"/>
    </xf>
    <xf numFmtId="0" fontId="14" fillId="6" borderId="32" xfId="0" applyFont="1" applyFill="1" applyBorder="1" applyAlignment="1" applyProtection="1">
      <alignment vertical="center" wrapText="1"/>
      <protection locked="0"/>
    </xf>
    <xf numFmtId="0" fontId="14" fillId="6" borderId="54" xfId="0" applyFont="1" applyFill="1" applyBorder="1" applyAlignment="1" applyProtection="1">
      <alignment vertical="center" wrapText="1"/>
      <protection locked="0"/>
    </xf>
    <xf numFmtId="0" fontId="32" fillId="6" borderId="18" xfId="0" applyFont="1" applyFill="1" applyBorder="1" applyAlignment="1" applyProtection="1">
      <alignment horizontal="center" vertical="center" wrapText="1"/>
      <protection locked="0"/>
    </xf>
    <xf numFmtId="0" fontId="32" fillId="6" borderId="33" xfId="0" applyFont="1" applyFill="1" applyBorder="1" applyAlignment="1" applyProtection="1">
      <alignment horizontal="center" vertical="center" wrapText="1"/>
      <protection locked="0"/>
    </xf>
    <xf numFmtId="0" fontId="32" fillId="6" borderId="54" xfId="0" applyFont="1" applyFill="1" applyBorder="1" applyAlignment="1" applyProtection="1">
      <alignment vertical="center" wrapText="1"/>
      <protection locked="0"/>
    </xf>
    <xf numFmtId="0" fontId="32" fillId="6" borderId="66" xfId="0" applyFont="1" applyFill="1" applyBorder="1" applyAlignment="1" applyProtection="1">
      <alignment vertical="center" wrapText="1"/>
      <protection locked="0"/>
    </xf>
    <xf numFmtId="0" fontId="32" fillId="6" borderId="18" xfId="0" applyFont="1" applyFill="1" applyBorder="1" applyAlignment="1" applyProtection="1">
      <alignment vertical="center" wrapText="1"/>
      <protection locked="0"/>
    </xf>
    <xf numFmtId="0" fontId="32" fillId="6" borderId="33" xfId="0" applyFont="1" applyFill="1" applyBorder="1" applyAlignment="1" applyProtection="1">
      <alignment vertical="center" wrapText="1"/>
      <protection locked="0"/>
    </xf>
    <xf numFmtId="0" fontId="32" fillId="6" borderId="6" xfId="0" applyFont="1" applyFill="1" applyBorder="1" applyAlignment="1" applyProtection="1">
      <alignment vertical="center" wrapText="1"/>
      <protection locked="0"/>
    </xf>
    <xf numFmtId="0" fontId="32" fillId="6" borderId="52" xfId="0" applyFont="1" applyFill="1" applyBorder="1" applyAlignment="1" applyProtection="1">
      <alignment vertical="center" wrapText="1"/>
      <protection locked="0"/>
    </xf>
    <xf numFmtId="0" fontId="32" fillId="6" borderId="50" xfId="0" applyFont="1" applyFill="1" applyBorder="1" applyAlignment="1" applyProtection="1">
      <alignment vertical="center" wrapText="1"/>
      <protection locked="0"/>
    </xf>
    <xf numFmtId="0" fontId="32" fillId="6" borderId="35" xfId="0" applyFont="1" applyFill="1" applyBorder="1" applyAlignment="1" applyProtection="1">
      <alignment horizontal="center" vertical="center" wrapText="1"/>
      <protection locked="0"/>
    </xf>
    <xf numFmtId="0" fontId="14" fillId="6" borderId="18" xfId="0" applyFont="1" applyFill="1" applyBorder="1" applyProtection="1">
      <protection locked="0"/>
    </xf>
    <xf numFmtId="0" fontId="14" fillId="6" borderId="25" xfId="0" applyFont="1" applyFill="1" applyBorder="1" applyProtection="1">
      <protection locked="0"/>
    </xf>
    <xf numFmtId="0" fontId="14" fillId="6" borderId="19" xfId="0" applyFont="1" applyFill="1" applyBorder="1" applyProtection="1">
      <protection locked="0"/>
    </xf>
    <xf numFmtId="168" fontId="35" fillId="4" borderId="9" xfId="0" applyNumberFormat="1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41" fillId="0" borderId="0" xfId="0" applyFont="1"/>
    <xf numFmtId="0" fontId="34" fillId="4" borderId="17" xfId="0" applyNumberFormat="1" applyFont="1" applyFill="1" applyBorder="1" applyAlignment="1">
      <alignment horizontal="center" vertical="center" wrapText="1"/>
    </xf>
    <xf numFmtId="0" fontId="34" fillId="4" borderId="6" xfId="0" applyNumberFormat="1" applyFont="1" applyFill="1" applyBorder="1" applyAlignment="1">
      <alignment horizontal="center" vertical="center" wrapText="1"/>
    </xf>
    <xf numFmtId="0" fontId="34" fillId="4" borderId="18" xfId="0" applyNumberFormat="1" applyFont="1" applyFill="1" applyBorder="1" applyAlignment="1">
      <alignment horizontal="center" vertical="center" wrapText="1"/>
    </xf>
    <xf numFmtId="0" fontId="34" fillId="4" borderId="3" xfId="0" applyNumberFormat="1" applyFont="1" applyFill="1" applyBorder="1" applyAlignment="1">
      <alignment horizontal="center" vertical="center" wrapText="1"/>
    </xf>
    <xf numFmtId="0" fontId="34" fillId="4" borderId="69" xfId="0" applyNumberFormat="1" applyFont="1" applyFill="1" applyBorder="1" applyAlignment="1">
      <alignment horizontal="center" vertical="center" wrapText="1"/>
    </xf>
    <xf numFmtId="0" fontId="34" fillId="4" borderId="66" xfId="0" applyNumberFormat="1" applyFont="1" applyFill="1" applyBorder="1" applyAlignment="1">
      <alignment horizontal="center" vertical="center" wrapText="1"/>
    </xf>
    <xf numFmtId="0" fontId="34" fillId="4" borderId="50" xfId="0" applyNumberFormat="1" applyFont="1" applyFill="1" applyBorder="1" applyAlignment="1">
      <alignment horizontal="center" vertical="center" wrapText="1"/>
    </xf>
    <xf numFmtId="164" fontId="35" fillId="4" borderId="47" xfId="0" applyNumberFormat="1" applyFont="1" applyFill="1" applyBorder="1" applyAlignment="1">
      <alignment horizontal="center" vertical="center" wrapText="1"/>
    </xf>
    <xf numFmtId="164" fontId="35" fillId="4" borderId="54" xfId="0" applyNumberFormat="1" applyFont="1" applyFill="1" applyBorder="1" applyAlignment="1">
      <alignment horizontal="center" vertical="center" wrapText="1"/>
    </xf>
    <xf numFmtId="0" fontId="33" fillId="0" borderId="35" xfId="0" applyFont="1" applyFill="1" applyBorder="1" applyAlignment="1" applyProtection="1">
      <alignment horizontal="center" vertical="center" textRotation="90" wrapText="1"/>
      <protection locked="0"/>
    </xf>
    <xf numFmtId="0" fontId="14" fillId="0" borderId="52" xfId="0" applyFont="1" applyFill="1" applyBorder="1" applyProtection="1">
      <protection locked="0"/>
    </xf>
    <xf numFmtId="0" fontId="33" fillId="0" borderId="52" xfId="0" applyFont="1" applyFill="1" applyBorder="1" applyAlignment="1" applyProtection="1">
      <alignment horizontal="center" vertical="center" textRotation="90" wrapText="1"/>
      <protection locked="0"/>
    </xf>
    <xf numFmtId="0" fontId="18" fillId="6" borderId="33" xfId="0" applyFont="1" applyFill="1" applyBorder="1" applyAlignment="1" applyProtection="1">
      <alignment horizontal="center" vertical="center" wrapText="1" shrinkToFit="1"/>
      <protection locked="0"/>
    </xf>
    <xf numFmtId="0" fontId="33" fillId="6" borderId="66" xfId="0" applyFont="1" applyFill="1" applyBorder="1" applyAlignment="1" applyProtection="1">
      <alignment horizontal="center" vertical="center" wrapText="1" shrinkToFit="1"/>
      <protection locked="0"/>
    </xf>
    <xf numFmtId="0" fontId="18" fillId="6" borderId="18" xfId="0" applyFont="1" applyFill="1" applyBorder="1" applyAlignment="1" applyProtection="1">
      <alignment horizontal="center" vertical="center" wrapText="1" shrinkToFit="1"/>
      <protection locked="0"/>
    </xf>
    <xf numFmtId="0" fontId="22" fillId="6" borderId="50" xfId="0" applyFont="1" applyFill="1" applyBorder="1" applyAlignment="1" applyProtection="1">
      <alignment horizontal="center" vertical="center" wrapText="1" shrinkToFit="1"/>
      <protection locked="0"/>
    </xf>
    <xf numFmtId="0" fontId="33" fillId="6" borderId="54" xfId="0" applyFont="1" applyFill="1" applyBorder="1" applyAlignment="1" applyProtection="1">
      <alignment horizontal="center" vertical="center" wrapText="1"/>
      <protection locked="0"/>
    </xf>
    <xf numFmtId="0" fontId="33" fillId="6" borderId="29" xfId="0" applyFont="1" applyFill="1" applyBorder="1" applyAlignment="1" applyProtection="1">
      <alignment horizontal="center" vertical="center" wrapText="1"/>
      <protection locked="0"/>
    </xf>
    <xf numFmtId="0" fontId="18" fillId="6" borderId="52" xfId="0" applyFont="1" applyFill="1" applyBorder="1" applyAlignment="1" applyProtection="1">
      <alignment horizontal="center" vertical="center" wrapText="1"/>
      <protection locked="0"/>
    </xf>
    <xf numFmtId="0" fontId="33" fillId="6" borderId="19" xfId="0" applyFont="1" applyFill="1" applyBorder="1" applyAlignment="1" applyProtection="1">
      <alignment horizontal="center" vertical="center" wrapText="1"/>
      <protection locked="0"/>
    </xf>
    <xf numFmtId="0" fontId="14" fillId="6" borderId="52" xfId="0" applyFont="1" applyFill="1" applyBorder="1" applyAlignment="1" applyProtection="1">
      <alignment vertical="center" wrapText="1"/>
      <protection locked="0"/>
    </xf>
    <xf numFmtId="0" fontId="32" fillId="0" borderId="18" xfId="0" applyFont="1" applyFill="1" applyBorder="1" applyAlignment="1" applyProtection="1">
      <alignment horizontal="center" vertical="center" wrapText="1"/>
      <protection locked="0"/>
    </xf>
    <xf numFmtId="0" fontId="32" fillId="0" borderId="53" xfId="0" applyFont="1" applyFill="1" applyBorder="1" applyAlignment="1" applyProtection="1">
      <alignment horizontal="center" vertical="center" wrapText="1"/>
      <protection locked="0"/>
    </xf>
    <xf numFmtId="0" fontId="32" fillId="0" borderId="33" xfId="0" applyFont="1" applyFill="1" applyBorder="1" applyAlignment="1" applyProtection="1">
      <alignment vertical="center" wrapText="1"/>
      <protection locked="0"/>
    </xf>
    <xf numFmtId="0" fontId="32" fillId="0" borderId="66" xfId="0" applyFont="1" applyFill="1" applyBorder="1" applyAlignment="1" applyProtection="1">
      <alignment vertical="center" wrapText="1"/>
      <protection locked="0"/>
    </xf>
    <xf numFmtId="0" fontId="32" fillId="0" borderId="18" xfId="0" applyFont="1" applyFill="1" applyBorder="1" applyAlignment="1" applyProtection="1">
      <alignment vertical="center" wrapText="1"/>
      <protection locked="0"/>
    </xf>
    <xf numFmtId="0" fontId="32" fillId="0" borderId="53" xfId="0" applyFont="1" applyFill="1" applyBorder="1" applyAlignment="1" applyProtection="1">
      <alignment vertical="center" wrapText="1"/>
      <protection locked="0"/>
    </xf>
    <xf numFmtId="0" fontId="32" fillId="0" borderId="54" xfId="0" applyFont="1" applyFill="1" applyBorder="1" applyAlignment="1" applyProtection="1">
      <alignment vertical="center" wrapText="1"/>
      <protection locked="0"/>
    </xf>
    <xf numFmtId="0" fontId="32" fillId="0" borderId="50" xfId="0" applyFont="1" applyFill="1" applyBorder="1" applyAlignment="1" applyProtection="1">
      <alignment vertical="center" wrapText="1"/>
      <protection locked="0"/>
    </xf>
    <xf numFmtId="170" fontId="18" fillId="0" borderId="52" xfId="0" applyNumberFormat="1" applyFont="1" applyFill="1" applyBorder="1" applyAlignment="1" applyProtection="1">
      <alignment vertical="center" wrapText="1"/>
      <protection locked="0"/>
    </xf>
    <xf numFmtId="0" fontId="14" fillId="0" borderId="56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38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0" fontId="14" fillId="0" borderId="16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62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Protection="1">
      <protection locked="0"/>
    </xf>
    <xf numFmtId="0" fontId="14" fillId="0" borderId="23" xfId="0" applyFont="1" applyBorder="1" applyProtection="1">
      <protection locked="0"/>
    </xf>
    <xf numFmtId="0" fontId="14" fillId="0" borderId="7" xfId="0" applyFont="1" applyBorder="1" applyProtection="1">
      <protection locked="0"/>
    </xf>
    <xf numFmtId="0" fontId="14" fillId="0" borderId="20" xfId="0" applyFont="1" applyFill="1" applyBorder="1" applyAlignment="1" applyProtection="1">
      <alignment horizontal="center" vertical="center" wrapText="1"/>
      <protection locked="0"/>
    </xf>
    <xf numFmtId="0" fontId="14" fillId="0" borderId="13" xfId="0" applyFont="1" applyBorder="1" applyProtection="1">
      <protection locked="0"/>
    </xf>
    <xf numFmtId="0" fontId="14" fillId="0" borderId="20" xfId="0" applyFont="1" applyBorder="1" applyProtection="1">
      <protection locked="0"/>
    </xf>
    <xf numFmtId="0" fontId="14" fillId="0" borderId="14" xfId="0" applyFont="1" applyBorder="1" applyProtection="1">
      <protection locked="0"/>
    </xf>
    <xf numFmtId="0" fontId="14" fillId="0" borderId="21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Border="1" applyProtection="1">
      <protection locked="0"/>
    </xf>
    <xf numFmtId="0" fontId="14" fillId="0" borderId="21" xfId="0" applyFont="1" applyBorder="1" applyProtection="1">
      <protection locked="0"/>
    </xf>
    <xf numFmtId="0" fontId="14" fillId="0" borderId="8" xfId="0" applyFont="1" applyBorder="1" applyProtection="1">
      <protection locked="0"/>
    </xf>
    <xf numFmtId="0" fontId="42" fillId="0" borderId="0" xfId="0" applyFont="1"/>
    <xf numFmtId="0" fontId="30" fillId="2" borderId="29" xfId="0" applyFont="1" applyFill="1" applyBorder="1" applyAlignment="1">
      <alignment vertical="center" wrapText="1"/>
    </xf>
    <xf numFmtId="0" fontId="30" fillId="2" borderId="47" xfId="0" applyFont="1" applyFill="1" applyBorder="1" applyAlignment="1">
      <alignment vertical="center" wrapText="1"/>
    </xf>
    <xf numFmtId="0" fontId="30" fillId="0" borderId="29" xfId="0" applyFont="1" applyBorder="1" applyAlignment="1">
      <alignment vertical="center" wrapText="1"/>
    </xf>
    <xf numFmtId="0" fontId="30" fillId="0" borderId="47" xfId="0" applyFont="1" applyBorder="1" applyAlignment="1">
      <alignment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7" fillId="4" borderId="43" xfId="0" applyFont="1" applyFill="1" applyBorder="1" applyAlignment="1">
      <alignment horizontal="center" vertical="center" wrapText="1"/>
    </xf>
    <xf numFmtId="0" fontId="0" fillId="2" borderId="0" xfId="0" applyFill="1"/>
    <xf numFmtId="0" fontId="34" fillId="4" borderId="19" xfId="0" applyNumberFormat="1" applyFont="1" applyFill="1" applyBorder="1" applyAlignment="1">
      <alignment horizontal="center" vertical="center" wrapText="1"/>
    </xf>
    <xf numFmtId="0" fontId="35" fillId="4" borderId="29" xfId="0" applyNumberFormat="1" applyFont="1" applyFill="1" applyBorder="1" applyAlignment="1">
      <alignment horizontal="center" vertical="center" wrapText="1"/>
    </xf>
    <xf numFmtId="0" fontId="40" fillId="4" borderId="52" xfId="0" applyFont="1" applyFill="1" applyBorder="1" applyAlignment="1">
      <alignment horizontal="center" vertical="center"/>
    </xf>
    <xf numFmtId="0" fontId="40" fillId="4" borderId="53" xfId="0" applyFont="1" applyFill="1" applyBorder="1" applyAlignment="1">
      <alignment horizontal="center" vertical="center"/>
    </xf>
    <xf numFmtId="0" fontId="40" fillId="4" borderId="19" xfId="0" applyFont="1" applyFill="1" applyBorder="1" applyAlignment="1">
      <alignment horizontal="center" vertical="center"/>
    </xf>
    <xf numFmtId="0" fontId="14" fillId="0" borderId="33" xfId="0" applyFont="1" applyBorder="1" applyProtection="1">
      <protection locked="0"/>
    </xf>
    <xf numFmtId="0" fontId="32" fillId="0" borderId="35" xfId="0" applyFont="1" applyFill="1" applyBorder="1" applyAlignment="1" applyProtection="1">
      <alignment horizontal="center" vertical="center" wrapText="1"/>
      <protection locked="0"/>
    </xf>
    <xf numFmtId="0" fontId="14" fillId="0" borderId="52" xfId="0" applyFont="1" applyBorder="1" applyProtection="1">
      <protection locked="0"/>
    </xf>
    <xf numFmtId="0" fontId="14" fillId="0" borderId="53" xfId="0" applyFont="1" applyBorder="1" applyProtection="1">
      <protection locked="0"/>
    </xf>
    <xf numFmtId="0" fontId="32" fillId="0" borderId="52" xfId="0" applyFont="1" applyFill="1" applyBorder="1" applyAlignment="1" applyProtection="1">
      <alignment horizontal="center" vertical="center" wrapText="1"/>
      <protection locked="0"/>
    </xf>
    <xf numFmtId="0" fontId="32" fillId="0" borderId="52" xfId="0" applyFont="1" applyFill="1" applyBorder="1" applyAlignment="1" applyProtection="1">
      <alignment vertical="center" wrapText="1"/>
      <protection locked="0"/>
    </xf>
    <xf numFmtId="170" fontId="18" fillId="0" borderId="41" xfId="0" applyNumberFormat="1" applyFont="1" applyFill="1" applyBorder="1" applyAlignment="1" applyProtection="1">
      <alignment vertical="center" wrapText="1"/>
      <protection locked="0"/>
    </xf>
    <xf numFmtId="170" fontId="18" fillId="0" borderId="67" xfId="0" applyNumberFormat="1" applyFont="1" applyFill="1" applyBorder="1" applyAlignment="1" applyProtection="1">
      <alignment vertical="center" wrapText="1"/>
      <protection locked="0"/>
    </xf>
    <xf numFmtId="170" fontId="39" fillId="0" borderId="49" xfId="0" applyNumberFormat="1" applyFont="1" applyFill="1" applyBorder="1" applyAlignment="1" applyProtection="1">
      <alignment vertical="center" wrapText="1"/>
      <protection locked="0"/>
    </xf>
    <xf numFmtId="170" fontId="22" fillId="0" borderId="46" xfId="0" applyNumberFormat="1" applyFont="1" applyFill="1" applyBorder="1" applyAlignment="1" applyProtection="1">
      <alignment horizontal="center" vertical="center" wrapText="1"/>
      <protection locked="0"/>
    </xf>
    <xf numFmtId="170" fontId="18" fillId="0" borderId="40" xfId="0" applyNumberFormat="1" applyFont="1" applyFill="1" applyBorder="1" applyAlignment="1" applyProtection="1">
      <alignment vertical="center" wrapText="1"/>
      <protection locked="0"/>
    </xf>
    <xf numFmtId="170" fontId="18" fillId="0" borderId="51" xfId="0" applyNumberFormat="1" applyFont="1" applyFill="1" applyBorder="1" applyAlignment="1" applyProtection="1">
      <alignment vertical="center" wrapText="1"/>
      <protection locked="0"/>
    </xf>
    <xf numFmtId="170" fontId="18" fillId="0" borderId="49" xfId="0" applyNumberFormat="1" applyFont="1" applyFill="1" applyBorder="1" applyAlignment="1" applyProtection="1">
      <alignment vertical="center" wrapText="1"/>
      <protection locked="0"/>
    </xf>
    <xf numFmtId="170" fontId="18" fillId="0" borderId="44" xfId="0" applyNumberFormat="1" applyFont="1" applyFill="1" applyBorder="1" applyAlignment="1" applyProtection="1">
      <alignment vertical="center" wrapText="1"/>
      <protection locked="0"/>
    </xf>
    <xf numFmtId="170" fontId="18" fillId="0" borderId="48" xfId="0" applyNumberFormat="1" applyFont="1" applyFill="1" applyBorder="1" applyAlignment="1" applyProtection="1">
      <alignment vertical="center" wrapText="1"/>
      <protection locked="0"/>
    </xf>
    <xf numFmtId="0" fontId="34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52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47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53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34" xfId="0" applyFont="1" applyBorder="1" applyAlignment="1" applyProtection="1">
      <alignment horizontal="center" vertical="center" wrapText="1"/>
      <protection locked="0"/>
    </xf>
    <xf numFmtId="168" fontId="35" fillId="0" borderId="54" xfId="0" applyNumberFormat="1" applyFont="1" applyFill="1" applyBorder="1" applyAlignment="1" applyProtection="1">
      <alignment horizontal="center" vertical="center" wrapText="1"/>
      <protection locked="0"/>
    </xf>
    <xf numFmtId="168" fontId="35" fillId="0" borderId="29" xfId="0" applyNumberFormat="1" applyFont="1" applyFill="1" applyBorder="1" applyAlignment="1" applyProtection="1">
      <alignment horizontal="center" vertical="center" wrapText="1"/>
      <protection locked="0"/>
    </xf>
    <xf numFmtId="168" fontId="35" fillId="0" borderId="52" xfId="0" applyNumberFormat="1" applyFont="1" applyFill="1" applyBorder="1" applyAlignment="1" applyProtection="1">
      <alignment horizontal="center" vertical="center" wrapText="1"/>
      <protection locked="0"/>
    </xf>
    <xf numFmtId="168" fontId="35" fillId="0" borderId="47" xfId="0" applyNumberFormat="1" applyFont="1" applyFill="1" applyBorder="1" applyAlignment="1" applyProtection="1">
      <alignment horizontal="center" vertical="center" wrapText="1"/>
      <protection locked="0"/>
    </xf>
    <xf numFmtId="168" fontId="35" fillId="0" borderId="35" xfId="0" applyNumberFormat="1" applyFont="1" applyFill="1" applyBorder="1" applyAlignment="1" applyProtection="1">
      <alignment horizontal="center" vertical="center" wrapText="1"/>
      <protection locked="0"/>
    </xf>
    <xf numFmtId="168" fontId="35" fillId="0" borderId="53" xfId="0" applyNumberFormat="1" applyFont="1" applyFill="1" applyBorder="1" applyAlignment="1" applyProtection="1">
      <alignment horizontal="center" vertical="center" wrapText="1"/>
      <protection locked="0"/>
    </xf>
    <xf numFmtId="168" fontId="35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Border="1" applyProtection="1">
      <protection locked="0"/>
    </xf>
    <xf numFmtId="170" fontId="39" fillId="0" borderId="48" xfId="0" applyNumberFormat="1" applyFont="1" applyFill="1" applyBorder="1" applyAlignment="1" applyProtection="1">
      <alignment vertical="center" wrapText="1"/>
      <protection locked="0"/>
    </xf>
    <xf numFmtId="0" fontId="29" fillId="7" borderId="32" xfId="0" applyFont="1" applyFill="1" applyBorder="1" applyAlignment="1">
      <alignment horizontal="center"/>
    </xf>
    <xf numFmtId="0" fontId="43" fillId="0" borderId="32" xfId="0" applyFont="1" applyBorder="1"/>
    <xf numFmtId="0" fontId="43" fillId="0" borderId="39" xfId="0" applyFont="1" applyBorder="1"/>
    <xf numFmtId="0" fontId="44" fillId="7" borderId="39" xfId="0" applyFont="1" applyFill="1" applyBorder="1" applyAlignment="1">
      <alignment horizontal="center"/>
    </xf>
    <xf numFmtId="168" fontId="44" fillId="7" borderId="32" xfId="0" applyNumberFormat="1" applyFont="1" applyFill="1" applyBorder="1" applyAlignment="1">
      <alignment horizontal="center"/>
    </xf>
    <xf numFmtId="0" fontId="43" fillId="0" borderId="0" xfId="0" applyFont="1"/>
    <xf numFmtId="0" fontId="43" fillId="0" borderId="64" xfId="0" applyFont="1" applyBorder="1"/>
    <xf numFmtId="0" fontId="43" fillId="0" borderId="37" xfId="0" applyFont="1" applyBorder="1"/>
    <xf numFmtId="0" fontId="43" fillId="0" borderId="65" xfId="0" applyFont="1" applyBorder="1"/>
    <xf numFmtId="0" fontId="44" fillId="7" borderId="32" xfId="0" applyFont="1" applyFill="1" applyBorder="1"/>
    <xf numFmtId="0" fontId="43" fillId="2" borderId="0" xfId="0" applyFont="1" applyFill="1"/>
    <xf numFmtId="0" fontId="43" fillId="2" borderId="32" xfId="0" applyFont="1" applyFill="1" applyBorder="1"/>
    <xf numFmtId="0" fontId="43" fillId="2" borderId="39" xfId="0" applyFont="1" applyFill="1" applyBorder="1"/>
    <xf numFmtId="167" fontId="35" fillId="4" borderId="29" xfId="0" applyNumberFormat="1" applyFont="1" applyFill="1" applyBorder="1" applyAlignment="1">
      <alignment horizontal="center" vertical="center" wrapText="1"/>
    </xf>
    <xf numFmtId="167" fontId="40" fillId="4" borderId="52" xfId="0" applyNumberFormat="1" applyFont="1" applyFill="1" applyBorder="1" applyAlignment="1">
      <alignment horizontal="center" vertical="center"/>
    </xf>
    <xf numFmtId="167" fontId="40" fillId="4" borderId="33" xfId="0" applyNumberFormat="1" applyFont="1" applyFill="1" applyBorder="1" applyAlignment="1">
      <alignment horizontal="center" vertical="center"/>
    </xf>
    <xf numFmtId="164" fontId="44" fillId="7" borderId="39" xfId="0" applyNumberFormat="1" applyFont="1" applyFill="1" applyBorder="1" applyAlignment="1">
      <alignment horizontal="center"/>
    </xf>
    <xf numFmtId="0" fontId="14" fillId="0" borderId="18" xfId="0" applyFont="1" applyBorder="1" applyProtection="1">
      <protection locked="0"/>
    </xf>
    <xf numFmtId="0" fontId="14" fillId="0" borderId="25" xfId="0" applyFont="1" applyBorder="1" applyProtection="1">
      <protection locked="0"/>
    </xf>
    <xf numFmtId="0" fontId="14" fillId="0" borderId="19" xfId="0" applyFont="1" applyBorder="1" applyProtection="1">
      <protection locked="0"/>
    </xf>
    <xf numFmtId="0" fontId="14" fillId="4" borderId="37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center" vertical="center" wrapText="1"/>
    </xf>
    <xf numFmtId="0" fontId="14" fillId="4" borderId="41" xfId="0" applyFont="1" applyFill="1" applyBorder="1" applyAlignment="1">
      <alignment horizontal="center" vertical="center" wrapText="1"/>
    </xf>
    <xf numFmtId="0" fontId="31" fillId="0" borderId="70" xfId="0" applyFont="1" applyBorder="1" applyAlignment="1">
      <alignment horizontal="center" vertical="center" wrapText="1"/>
    </xf>
    <xf numFmtId="0" fontId="31" fillId="0" borderId="73" xfId="0" applyFont="1" applyBorder="1" applyAlignment="1">
      <alignment horizontal="center" vertical="center" wrapText="1"/>
    </xf>
    <xf numFmtId="0" fontId="31" fillId="0" borderId="56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53" xfId="0" applyFont="1" applyBorder="1" applyAlignment="1">
      <alignment horizontal="center" vertical="center" wrapText="1"/>
    </xf>
    <xf numFmtId="0" fontId="45" fillId="0" borderId="54" xfId="0" applyFont="1" applyBorder="1" applyAlignment="1">
      <alignment horizontal="center" vertical="center" wrapText="1"/>
    </xf>
    <xf numFmtId="0" fontId="45" fillId="0" borderId="52" xfId="0" applyFont="1" applyBorder="1" applyAlignment="1">
      <alignment horizontal="center" vertical="center" wrapText="1"/>
    </xf>
    <xf numFmtId="0" fontId="46" fillId="4" borderId="35" xfId="0" applyFont="1" applyFill="1" applyBorder="1" applyAlignment="1">
      <alignment horizontal="center" vertical="center" wrapText="1"/>
    </xf>
    <xf numFmtId="0" fontId="46" fillId="4" borderId="19" xfId="0" applyFont="1" applyFill="1" applyBorder="1" applyAlignment="1">
      <alignment horizontal="center" vertical="center" wrapText="1"/>
    </xf>
    <xf numFmtId="0" fontId="46" fillId="4" borderId="29" xfId="0" applyFont="1" applyFill="1" applyBorder="1" applyAlignment="1">
      <alignment horizontal="center" vertical="center" wrapText="1"/>
    </xf>
    <xf numFmtId="0" fontId="46" fillId="4" borderId="41" xfId="0" applyFont="1" applyFill="1" applyBorder="1" applyAlignment="1">
      <alignment horizontal="center" vertical="center" wrapText="1"/>
    </xf>
    <xf numFmtId="0" fontId="14" fillId="0" borderId="54" xfId="0" applyFont="1" applyFill="1" applyBorder="1" applyProtection="1">
      <protection locked="0"/>
    </xf>
    <xf numFmtId="0" fontId="14" fillId="6" borderId="34" xfId="0" applyFont="1" applyFill="1" applyBorder="1" applyAlignment="1" applyProtection="1">
      <alignment vertical="center" wrapText="1"/>
      <protection locked="0"/>
    </xf>
    <xf numFmtId="0" fontId="33" fillId="0" borderId="47" xfId="0" applyFont="1" applyFill="1" applyBorder="1" applyAlignment="1" applyProtection="1">
      <alignment horizontal="center" vertical="center" wrapText="1"/>
      <protection locked="0"/>
    </xf>
    <xf numFmtId="0" fontId="14" fillId="6" borderId="47" xfId="0" applyFont="1" applyFill="1" applyBorder="1" applyAlignment="1" applyProtection="1">
      <alignment vertical="center" wrapText="1"/>
      <protection locked="0"/>
    </xf>
    <xf numFmtId="0" fontId="18" fillId="6" borderId="52" xfId="0" applyFont="1" applyFill="1" applyBorder="1" applyAlignment="1" applyProtection="1">
      <alignment horizontal="center" vertical="center" wrapText="1" shrinkToFit="1"/>
      <protection locked="0"/>
    </xf>
    <xf numFmtId="0" fontId="33" fillId="6" borderId="18" xfId="0" applyFont="1" applyFill="1" applyBorder="1" applyAlignment="1" applyProtection="1">
      <alignment horizontal="center" vertical="center" wrapText="1"/>
      <protection locked="0"/>
    </xf>
    <xf numFmtId="0" fontId="33" fillId="6" borderId="33" xfId="0" applyFont="1" applyFill="1" applyBorder="1" applyAlignment="1" applyProtection="1">
      <alignment horizontal="center" vertical="center" wrapText="1"/>
      <protection locked="0"/>
    </xf>
    <xf numFmtId="0" fontId="14" fillId="0" borderId="54" xfId="0" applyFont="1" applyBorder="1" applyProtection="1">
      <protection locked="0"/>
    </xf>
    <xf numFmtId="0" fontId="32" fillId="0" borderId="33" xfId="0" applyFont="1" applyFill="1" applyBorder="1" applyAlignment="1" applyProtection="1">
      <alignment horizontal="center" vertical="center" wrapText="1"/>
      <protection locked="0"/>
    </xf>
    <xf numFmtId="0" fontId="33" fillId="0" borderId="34" xfId="0" applyFont="1" applyFill="1" applyBorder="1" applyAlignment="1" applyProtection="1">
      <alignment horizontal="center" vertical="center" textRotation="90" wrapText="1"/>
      <protection locked="0"/>
    </xf>
    <xf numFmtId="170" fontId="18" fillId="0" borderId="34" xfId="0" applyNumberFormat="1" applyFont="1" applyFill="1" applyBorder="1" applyAlignment="1" applyProtection="1">
      <alignment vertical="center" wrapText="1"/>
      <protection locked="0"/>
    </xf>
    <xf numFmtId="0" fontId="34" fillId="0" borderId="74" xfId="0" applyNumberFormat="1" applyFont="1" applyFill="1" applyBorder="1" applyAlignment="1" applyProtection="1">
      <alignment horizontal="center" vertical="center" wrapText="1"/>
      <protection locked="0"/>
    </xf>
    <xf numFmtId="0" fontId="33" fillId="6" borderId="47" xfId="0" applyFont="1" applyFill="1" applyBorder="1" applyAlignment="1" applyProtection="1">
      <alignment horizontal="center" vertical="center" wrapText="1"/>
      <protection locked="0"/>
    </xf>
    <xf numFmtId="0" fontId="33" fillId="6" borderId="50" xfId="0" applyFont="1" applyFill="1" applyBorder="1" applyAlignment="1" applyProtection="1">
      <alignment horizontal="center" vertical="center" wrapText="1"/>
      <protection locked="0"/>
    </xf>
    <xf numFmtId="0" fontId="34" fillId="0" borderId="7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9" xfId="0" applyFont="1" applyBorder="1" applyAlignment="1" applyProtection="1">
      <alignment horizontal="center" vertical="center" wrapText="1"/>
      <protection locked="0"/>
    </xf>
    <xf numFmtId="0" fontId="14" fillId="0" borderId="33" xfId="0" applyFont="1" applyBorder="1" applyAlignment="1" applyProtection="1">
      <alignment horizontal="center" vertical="center" wrapText="1"/>
      <protection locked="0"/>
    </xf>
    <xf numFmtId="0" fontId="14" fillId="0" borderId="35" xfId="0" applyFont="1" applyBorder="1" applyAlignment="1" applyProtection="1">
      <alignment horizontal="center" vertical="center" wrapText="1"/>
      <protection locked="0"/>
    </xf>
    <xf numFmtId="0" fontId="14" fillId="0" borderId="44" xfId="0" applyFont="1" applyBorder="1" applyAlignment="1" applyProtection="1">
      <alignment horizontal="center" vertical="center" wrapText="1"/>
      <protection locked="0"/>
    </xf>
    <xf numFmtId="0" fontId="25" fillId="0" borderId="39" xfId="0" applyFont="1" applyBorder="1" applyAlignment="1" applyProtection="1">
      <alignment horizontal="center" vertical="center" wrapText="1"/>
      <protection locked="0"/>
    </xf>
    <xf numFmtId="0" fontId="25" fillId="0" borderId="19" xfId="0" applyFont="1" applyBorder="1" applyAlignment="1" applyProtection="1">
      <alignment horizontal="center" vertical="center" wrapText="1"/>
      <protection locked="0"/>
    </xf>
    <xf numFmtId="168" fontId="47" fillId="0" borderId="56" xfId="0" applyNumberFormat="1" applyFont="1" applyFill="1" applyBorder="1" applyAlignment="1" applyProtection="1">
      <alignment horizontal="center" vertical="center" wrapText="1"/>
      <protection locked="0"/>
    </xf>
    <xf numFmtId="168" fontId="47" fillId="0" borderId="62" xfId="0" applyNumberFormat="1" applyFont="1" applyFill="1" applyBorder="1" applyAlignment="1" applyProtection="1">
      <alignment horizontal="center" vertical="center" wrapText="1"/>
      <protection locked="0"/>
    </xf>
    <xf numFmtId="168" fontId="47" fillId="0" borderId="3" xfId="0" applyNumberFormat="1" applyFont="1" applyFill="1" applyBorder="1" applyAlignment="1" applyProtection="1">
      <alignment horizontal="center" vertical="center" wrapText="1"/>
      <protection locked="0"/>
    </xf>
    <xf numFmtId="168" fontId="47" fillId="0" borderId="55" xfId="0" applyNumberFormat="1" applyFont="1" applyFill="1" applyBorder="1" applyAlignment="1" applyProtection="1">
      <alignment horizontal="center" vertical="center" wrapText="1"/>
      <protection locked="0"/>
    </xf>
    <xf numFmtId="168" fontId="47" fillId="0" borderId="7" xfId="0" applyNumberFormat="1" applyFont="1" applyFill="1" applyBorder="1" applyAlignment="1" applyProtection="1">
      <alignment horizontal="center" vertical="center" wrapText="1"/>
      <protection locked="0"/>
    </xf>
    <xf numFmtId="168" fontId="47" fillId="0" borderId="70" xfId="0" applyNumberFormat="1" applyFont="1" applyFill="1" applyBorder="1" applyAlignment="1" applyProtection="1">
      <alignment horizontal="center" vertical="center" wrapText="1"/>
      <protection locked="0"/>
    </xf>
    <xf numFmtId="168" fontId="47" fillId="0" borderId="69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6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50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6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69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42" xfId="0" applyFont="1" applyBorder="1" applyAlignment="1" applyProtection="1">
      <alignment horizontal="center" vertical="center" wrapText="1"/>
      <protection locked="0"/>
    </xf>
    <xf numFmtId="0" fontId="14" fillId="0" borderId="43" xfId="0" applyFont="1" applyBorder="1" applyAlignment="1" applyProtection="1">
      <alignment horizontal="center" vertical="center" wrapText="1"/>
    </xf>
    <xf numFmtId="0" fontId="14" fillId="0" borderId="36" xfId="0" applyFont="1" applyBorder="1" applyAlignment="1" applyProtection="1">
      <alignment horizontal="center" vertical="center" wrapText="1"/>
    </xf>
    <xf numFmtId="0" fontId="32" fillId="0" borderId="6" xfId="0" applyNumberFormat="1" applyFont="1" applyBorder="1" applyAlignment="1" applyProtection="1">
      <alignment horizontal="center" vertical="center" wrapText="1"/>
    </xf>
    <xf numFmtId="0" fontId="14" fillId="0" borderId="42" xfId="0" applyFont="1" applyBorder="1" applyAlignment="1" applyProtection="1">
      <alignment horizontal="center" vertical="center" wrapText="1"/>
    </xf>
    <xf numFmtId="0" fontId="29" fillId="0" borderId="34" xfId="0" applyFont="1" applyBorder="1" applyAlignment="1" applyProtection="1">
      <alignment horizontal="center" vertical="center" wrapText="1"/>
    </xf>
    <xf numFmtId="0" fontId="32" fillId="0" borderId="47" xfId="0" applyNumberFormat="1" applyFont="1" applyBorder="1" applyAlignment="1" applyProtection="1">
      <alignment horizontal="center" vertical="center" wrapText="1"/>
    </xf>
    <xf numFmtId="0" fontId="14" fillId="0" borderId="34" xfId="0" applyFont="1" applyBorder="1" applyAlignment="1" applyProtection="1">
      <alignment horizontal="center" vertical="center" wrapText="1"/>
      <protection locked="0"/>
    </xf>
    <xf numFmtId="0" fontId="29" fillId="0" borderId="53" xfId="0" applyFont="1" applyBorder="1" applyAlignment="1" applyProtection="1">
      <alignment horizontal="center" vertical="center" wrapText="1"/>
    </xf>
    <xf numFmtId="0" fontId="29" fillId="0" borderId="29" xfId="0" applyFont="1" applyBorder="1" applyAlignment="1" applyProtection="1">
      <alignment horizontal="center" vertical="center" wrapText="1"/>
    </xf>
    <xf numFmtId="0" fontId="29" fillId="0" borderId="32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49" fontId="18" fillId="0" borderId="52" xfId="0" applyNumberFormat="1" applyFont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49" fontId="18" fillId="0" borderId="18" xfId="0" applyNumberFormat="1" applyFont="1" applyFill="1" applyBorder="1" applyAlignment="1">
      <alignment horizontal="center" vertical="center" wrapText="1"/>
    </xf>
    <xf numFmtId="49" fontId="18" fillId="0" borderId="50" xfId="0" applyNumberFormat="1" applyFont="1" applyFill="1" applyBorder="1" applyAlignment="1">
      <alignment horizontal="center" vertical="center" wrapText="1"/>
    </xf>
    <xf numFmtId="49" fontId="18" fillId="0" borderId="33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164" fontId="25" fillId="0" borderId="42" xfId="0" applyNumberFormat="1" applyFont="1" applyBorder="1" applyAlignment="1">
      <alignment horizontal="center" vertical="center"/>
    </xf>
    <xf numFmtId="164" fontId="25" fillId="0" borderId="43" xfId="0" applyNumberFormat="1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25" fillId="0" borderId="17" xfId="0" applyNumberFormat="1" applyFont="1" applyBorder="1" applyAlignment="1">
      <alignment horizontal="center" vertical="center"/>
    </xf>
    <xf numFmtId="0" fontId="25" fillId="0" borderId="41" xfId="0" applyNumberFormat="1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/>
    </xf>
    <xf numFmtId="0" fontId="23" fillId="0" borderId="52" xfId="0" applyFont="1" applyBorder="1" applyAlignment="1">
      <alignment horizontal="center"/>
    </xf>
    <xf numFmtId="0" fontId="23" fillId="0" borderId="33" xfId="0" applyFont="1" applyBorder="1" applyAlignment="1">
      <alignment horizontal="center"/>
    </xf>
    <xf numFmtId="0" fontId="17" fillId="0" borderId="17" xfId="0" applyFont="1" applyBorder="1" applyAlignment="1">
      <alignment horizontal="center" wrapText="1"/>
    </xf>
    <xf numFmtId="0" fontId="17" fillId="0" borderId="41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 shrinkToFit="1"/>
    </xf>
    <xf numFmtId="0" fontId="16" fillId="0" borderId="49" xfId="0" applyFont="1" applyBorder="1" applyAlignment="1">
      <alignment horizontal="center" wrapText="1" shrinkToFit="1"/>
    </xf>
    <xf numFmtId="0" fontId="16" fillId="0" borderId="1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23" fillId="0" borderId="53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3" fillId="0" borderId="47" xfId="0" applyFont="1" applyBorder="1" applyAlignment="1">
      <alignment horizontal="center"/>
    </xf>
    <xf numFmtId="0" fontId="17" fillId="0" borderId="42" xfId="0" applyFont="1" applyBorder="1" applyAlignment="1">
      <alignment horizontal="center" wrapText="1"/>
    </xf>
    <xf numFmtId="0" fontId="17" fillId="0" borderId="43" xfId="0" applyFont="1" applyBorder="1" applyAlignment="1">
      <alignment horizontal="center" wrapText="1"/>
    </xf>
    <xf numFmtId="0" fontId="23" fillId="0" borderId="32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/>
    </xf>
    <xf numFmtId="0" fontId="27" fillId="0" borderId="54" xfId="0" applyFont="1" applyBorder="1" applyAlignment="1">
      <alignment horizontal="center"/>
    </xf>
    <xf numFmtId="0" fontId="17" fillId="0" borderId="10" xfId="0" applyFont="1" applyBorder="1" applyAlignment="1">
      <alignment horizontal="center" wrapText="1"/>
    </xf>
    <xf numFmtId="0" fontId="17" fillId="0" borderId="26" xfId="0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14" fontId="14" fillId="0" borderId="4" xfId="0" applyNumberFormat="1" applyFont="1" applyBorder="1" applyAlignment="1">
      <alignment horizontal="center" vertical="center"/>
    </xf>
    <xf numFmtId="0" fontId="26" fillId="0" borderId="50" xfId="0" applyNumberFormat="1" applyFont="1" applyBorder="1" applyAlignment="1">
      <alignment horizontal="center" vertical="center"/>
    </xf>
    <xf numFmtId="0" fontId="26" fillId="0" borderId="51" xfId="0" applyNumberFormat="1" applyFont="1" applyBorder="1" applyAlignment="1">
      <alignment horizontal="center" vertical="center"/>
    </xf>
    <xf numFmtId="164" fontId="26" fillId="0" borderId="42" xfId="0" applyNumberFormat="1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wrapText="1"/>
    </xf>
    <xf numFmtId="0" fontId="16" fillId="0" borderId="43" xfId="0" applyFont="1" applyBorder="1" applyAlignment="1">
      <alignment horizontal="center" wrapText="1"/>
    </xf>
    <xf numFmtId="0" fontId="26" fillId="0" borderId="17" xfId="0" applyNumberFormat="1" applyFont="1" applyBorder="1" applyAlignment="1">
      <alignment horizontal="center" vertical="center"/>
    </xf>
    <xf numFmtId="0" fontId="26" fillId="0" borderId="41" xfId="0" applyNumberFormat="1" applyFont="1" applyBorder="1" applyAlignment="1">
      <alignment horizontal="center" vertical="center"/>
    </xf>
    <xf numFmtId="0" fontId="26" fillId="0" borderId="45" xfId="0" applyNumberFormat="1" applyFont="1" applyBorder="1" applyAlignment="1">
      <alignment horizontal="center" vertical="center"/>
    </xf>
    <xf numFmtId="0" fontId="26" fillId="0" borderId="46" xfId="0" applyNumberFormat="1" applyFont="1" applyBorder="1" applyAlignment="1">
      <alignment horizontal="center" vertical="center"/>
    </xf>
    <xf numFmtId="0" fontId="26" fillId="0" borderId="39" xfId="0" applyNumberFormat="1" applyFont="1" applyBorder="1" applyAlignment="1">
      <alignment horizontal="center" vertical="center"/>
    </xf>
    <xf numFmtId="0" fontId="26" fillId="0" borderId="40" xfId="0" applyNumberFormat="1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29" fillId="2" borderId="32" xfId="0" applyFont="1" applyFill="1" applyBorder="1" applyAlignment="1">
      <alignment horizontal="center" vertical="center" wrapText="1"/>
    </xf>
    <xf numFmtId="0" fontId="29" fillId="2" borderId="29" xfId="0" applyFont="1" applyFill="1" applyBorder="1" applyAlignment="1">
      <alignment horizontal="center" vertical="center" wrapText="1"/>
    </xf>
    <xf numFmtId="0" fontId="29" fillId="2" borderId="47" xfId="0" applyFont="1" applyFill="1" applyBorder="1" applyAlignment="1">
      <alignment horizontal="center" vertical="center" wrapText="1"/>
    </xf>
    <xf numFmtId="0" fontId="29" fillId="0" borderId="44" xfId="0" applyFont="1" applyBorder="1" applyAlignment="1" applyProtection="1">
      <alignment horizontal="center" vertical="center" wrapText="1"/>
      <protection locked="0"/>
    </xf>
    <xf numFmtId="0" fontId="29" fillId="0" borderId="51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29" fillId="0" borderId="67" xfId="0" applyFont="1" applyBorder="1" applyAlignment="1">
      <alignment horizontal="center" vertical="center" wrapText="1"/>
    </xf>
    <xf numFmtId="0" fontId="29" fillId="0" borderId="51" xfId="0" applyFont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 applyProtection="1">
      <alignment horizontal="center" vertical="center" wrapText="1"/>
      <protection locked="0"/>
    </xf>
    <xf numFmtId="0" fontId="29" fillId="0" borderId="25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169" fontId="32" fillId="0" borderId="32" xfId="0" applyNumberFormat="1" applyFont="1" applyBorder="1" applyAlignment="1">
      <alignment horizontal="center" vertical="center" wrapText="1"/>
    </xf>
    <xf numFmtId="169" fontId="32" fillId="0" borderId="29" xfId="0" applyNumberFormat="1" applyFont="1" applyBorder="1" applyAlignment="1">
      <alignment horizontal="center" vertical="center" wrapText="1"/>
    </xf>
    <xf numFmtId="169" fontId="32" fillId="0" borderId="47" xfId="0" applyNumberFormat="1" applyFont="1" applyBorder="1" applyAlignment="1">
      <alignment horizontal="center" vertical="center" wrapText="1"/>
    </xf>
    <xf numFmtId="0" fontId="45" fillId="0" borderId="32" xfId="0" applyFont="1" applyBorder="1" applyAlignment="1">
      <alignment horizontal="center" vertical="center" wrapText="1"/>
    </xf>
    <xf numFmtId="0" fontId="45" fillId="0" borderId="47" xfId="0" applyFont="1" applyBorder="1" applyAlignment="1">
      <alignment horizontal="center" vertical="center" wrapText="1"/>
    </xf>
    <xf numFmtId="0" fontId="29" fillId="4" borderId="40" xfId="0" applyNumberFormat="1" applyFont="1" applyFill="1" applyBorder="1" applyAlignment="1">
      <alignment horizontal="center" vertical="center" wrapText="1"/>
    </xf>
    <xf numFmtId="0" fontId="29" fillId="4" borderId="44" xfId="0" applyNumberFormat="1" applyFont="1" applyFill="1" applyBorder="1" applyAlignment="1">
      <alignment horizontal="center" vertical="center" wrapText="1"/>
    </xf>
    <xf numFmtId="0" fontId="29" fillId="4" borderId="46" xfId="0" applyNumberFormat="1" applyFont="1" applyFill="1" applyBorder="1" applyAlignment="1">
      <alignment horizontal="center" vertical="center" wrapText="1"/>
    </xf>
    <xf numFmtId="0" fontId="30" fillId="2" borderId="39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45" xfId="0" applyFont="1" applyFill="1" applyBorder="1" applyAlignment="1">
      <alignment horizontal="center" vertical="center" wrapText="1"/>
    </xf>
    <xf numFmtId="0" fontId="30" fillId="2" borderId="32" xfId="0" applyFont="1" applyFill="1" applyBorder="1" applyAlignment="1">
      <alignment horizontal="center" vertical="center" wrapText="1"/>
    </xf>
    <xf numFmtId="0" fontId="30" fillId="2" borderId="29" xfId="0" applyFont="1" applyFill="1" applyBorder="1" applyAlignment="1">
      <alignment horizontal="center" vertical="center" wrapText="1"/>
    </xf>
    <xf numFmtId="0" fontId="30" fillId="2" borderId="47" xfId="0" applyFont="1" applyFill="1" applyBorder="1" applyAlignment="1">
      <alignment horizontal="center" vertical="center" wrapText="1"/>
    </xf>
    <xf numFmtId="168" fontId="30" fillId="2" borderId="32" xfId="0" applyNumberFormat="1" applyFont="1" applyFill="1" applyBorder="1" applyAlignment="1">
      <alignment horizontal="center" vertical="center" wrapText="1"/>
    </xf>
    <xf numFmtId="168" fontId="30" fillId="2" borderId="29" xfId="0" applyNumberFormat="1" applyFont="1" applyFill="1" applyBorder="1" applyAlignment="1">
      <alignment horizontal="center" vertical="center" wrapText="1"/>
    </xf>
    <xf numFmtId="168" fontId="30" fillId="2" borderId="47" xfId="0" applyNumberFormat="1" applyFont="1" applyFill="1" applyBorder="1" applyAlignment="1">
      <alignment horizontal="center" vertical="center" wrapText="1"/>
    </xf>
    <xf numFmtId="0" fontId="37" fillId="4" borderId="37" xfId="0" applyNumberFormat="1" applyFont="1" applyFill="1" applyBorder="1" applyAlignment="1">
      <alignment horizontal="center" vertical="center" wrapText="1"/>
    </xf>
    <xf numFmtId="0" fontId="37" fillId="4" borderId="0" xfId="0" applyNumberFormat="1" applyFont="1" applyFill="1" applyBorder="1" applyAlignment="1">
      <alignment horizontal="center" vertical="center" wrapText="1"/>
    </xf>
    <xf numFmtId="0" fontId="37" fillId="4" borderId="71" xfId="0" applyNumberFormat="1" applyFont="1" applyFill="1" applyBorder="1" applyAlignment="1">
      <alignment horizontal="center" vertical="center" wrapText="1"/>
    </xf>
    <xf numFmtId="164" fontId="37" fillId="4" borderId="32" xfId="0" applyNumberFormat="1" applyFont="1" applyFill="1" applyBorder="1" applyAlignment="1">
      <alignment horizontal="center" vertical="center" wrapText="1"/>
    </xf>
    <xf numFmtId="164" fontId="37" fillId="4" borderId="29" xfId="0" applyNumberFormat="1" applyFont="1" applyFill="1" applyBorder="1" applyAlignment="1">
      <alignment horizontal="center" vertical="center" wrapText="1"/>
    </xf>
    <xf numFmtId="164" fontId="37" fillId="4" borderId="47" xfId="0" applyNumberFormat="1" applyFont="1" applyFill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  <xf numFmtId="168" fontId="36" fillId="4" borderId="32" xfId="0" applyNumberFormat="1" applyFont="1" applyFill="1" applyBorder="1" applyAlignment="1">
      <alignment horizontal="center" vertical="center" wrapText="1"/>
    </xf>
    <xf numFmtId="168" fontId="36" fillId="4" borderId="29" xfId="0" applyNumberFormat="1" applyFont="1" applyFill="1" applyBorder="1" applyAlignment="1">
      <alignment horizontal="center" vertical="center" wrapText="1"/>
    </xf>
    <xf numFmtId="168" fontId="36" fillId="4" borderId="47" xfId="0" applyNumberFormat="1" applyFont="1" applyFill="1" applyBorder="1" applyAlignment="1">
      <alignment horizontal="center" vertical="center" wrapText="1"/>
    </xf>
    <xf numFmtId="169" fontId="32" fillId="0" borderId="32" xfId="0" applyNumberFormat="1" applyFont="1" applyBorder="1" applyAlignment="1" applyProtection="1">
      <alignment horizontal="center" vertical="center" wrapText="1"/>
    </xf>
    <xf numFmtId="169" fontId="32" fillId="0" borderId="29" xfId="0" applyNumberFormat="1" applyFont="1" applyBorder="1" applyAlignment="1" applyProtection="1">
      <alignment horizontal="center" vertical="center" wrapText="1"/>
    </xf>
    <xf numFmtId="169" fontId="32" fillId="0" borderId="47" xfId="0" applyNumberFormat="1" applyFont="1" applyBorder="1" applyAlignment="1" applyProtection="1">
      <alignment horizontal="center" vertical="center" wrapText="1"/>
    </xf>
    <xf numFmtId="0" fontId="29" fillId="0" borderId="32" xfId="0" applyFont="1" applyBorder="1" applyAlignment="1" applyProtection="1">
      <alignment horizontal="center" vertical="center" wrapText="1"/>
      <protection locked="0"/>
    </xf>
    <xf numFmtId="0" fontId="29" fillId="0" borderId="47" xfId="0" applyFont="1" applyBorder="1" applyAlignment="1" applyProtection="1">
      <alignment horizontal="center" vertical="center" wrapText="1"/>
      <protection locked="0"/>
    </xf>
    <xf numFmtId="0" fontId="29" fillId="0" borderId="29" xfId="0" applyFont="1" applyBorder="1" applyAlignment="1" applyProtection="1">
      <alignment horizontal="center" vertical="center" wrapText="1"/>
      <protection locked="0"/>
    </xf>
    <xf numFmtId="0" fontId="30" fillId="2" borderId="32" xfId="0" applyFont="1" applyFill="1" applyBorder="1" applyAlignment="1" applyProtection="1">
      <alignment horizontal="center" vertical="center" wrapText="1"/>
    </xf>
    <xf numFmtId="0" fontId="30" fillId="2" borderId="29" xfId="0" applyFont="1" applyFill="1" applyBorder="1" applyAlignment="1" applyProtection="1">
      <alignment horizontal="center" vertical="center" wrapText="1"/>
    </xf>
    <xf numFmtId="0" fontId="29" fillId="4" borderId="65" xfId="0" applyNumberFormat="1" applyFont="1" applyFill="1" applyBorder="1" applyAlignment="1">
      <alignment horizontal="center" vertical="center" wrapText="1"/>
    </xf>
    <xf numFmtId="0" fontId="29" fillId="4" borderId="72" xfId="0" applyNumberFormat="1" applyFont="1" applyFill="1" applyBorder="1" applyAlignment="1">
      <alignment horizontal="center" vertical="center" wrapText="1"/>
    </xf>
    <xf numFmtId="0" fontId="37" fillId="4" borderId="65" xfId="0" applyNumberFormat="1" applyFont="1" applyFill="1" applyBorder="1" applyAlignment="1">
      <alignment horizontal="center" vertical="center" wrapText="1"/>
    </xf>
    <xf numFmtId="0" fontId="37" fillId="4" borderId="72" xfId="0" applyNumberFormat="1" applyFont="1" applyFill="1" applyBorder="1" applyAlignment="1">
      <alignment horizontal="center" vertical="center" wrapText="1"/>
    </xf>
    <xf numFmtId="0" fontId="29" fillId="4" borderId="68" xfId="0" applyNumberFormat="1" applyFont="1" applyFill="1" applyBorder="1" applyAlignment="1">
      <alignment horizontal="center" vertical="center" wrapText="1"/>
    </xf>
    <xf numFmtId="0" fontId="29" fillId="0" borderId="29" xfId="0" applyFont="1" applyBorder="1" applyAlignment="1" applyProtection="1">
      <alignment horizontal="center" vertical="center" wrapText="1"/>
    </xf>
    <xf numFmtId="0" fontId="29" fillId="0" borderId="47" xfId="0" applyFont="1" applyBorder="1" applyAlignment="1" applyProtection="1">
      <alignment horizontal="center" vertical="center" wrapText="1"/>
    </xf>
    <xf numFmtId="0" fontId="44" fillId="7" borderId="37" xfId="0" applyFont="1" applyFill="1" applyBorder="1" applyAlignment="1" applyProtection="1">
      <alignment horizontal="center" vertical="center"/>
    </xf>
    <xf numFmtId="0" fontId="30" fillId="2" borderId="6" xfId="0" applyFont="1" applyFill="1" applyBorder="1" applyAlignment="1" applyProtection="1">
      <alignment horizontal="center" vertical="center" wrapText="1"/>
    </xf>
    <xf numFmtId="0" fontId="29" fillId="0" borderId="32" xfId="0" applyFont="1" applyBorder="1" applyAlignment="1" applyProtection="1">
      <alignment horizontal="center" vertical="center" wrapText="1"/>
    </xf>
    <xf numFmtId="0" fontId="44" fillId="0" borderId="32" xfId="0" applyFont="1" applyBorder="1" applyAlignment="1" applyProtection="1">
      <alignment horizontal="center"/>
    </xf>
    <xf numFmtId="0" fontId="44" fillId="0" borderId="29" xfId="0" applyFont="1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47" xfId="0" applyBorder="1" applyAlignment="1" applyProtection="1">
      <alignment horizontal="center"/>
    </xf>
    <xf numFmtId="0" fontId="29" fillId="2" borderId="40" xfId="0" applyFont="1" applyFill="1" applyBorder="1" applyAlignment="1" applyProtection="1">
      <alignment horizontal="center" vertical="center" wrapText="1"/>
    </xf>
    <xf numFmtId="0" fontId="29" fillId="2" borderId="44" xfId="0" applyFont="1" applyFill="1" applyBorder="1" applyAlignment="1" applyProtection="1">
      <alignment horizontal="center" vertical="center" wrapText="1"/>
    </xf>
    <xf numFmtId="0" fontId="29" fillId="2" borderId="46" xfId="0" applyFont="1" applyFill="1" applyBorder="1" applyAlignment="1" applyProtection="1">
      <alignment horizontal="center" vertical="center" wrapText="1"/>
    </xf>
    <xf numFmtId="0" fontId="29" fillId="2" borderId="32" xfId="0" applyFont="1" applyFill="1" applyBorder="1" applyAlignment="1" applyProtection="1">
      <alignment horizontal="center" vertical="center" wrapText="1"/>
    </xf>
    <xf numFmtId="0" fontId="29" fillId="2" borderId="29" xfId="0" applyFont="1" applyFill="1" applyBorder="1" applyAlignment="1" applyProtection="1">
      <alignment horizontal="center" vertical="center" wrapText="1"/>
    </xf>
    <xf numFmtId="0" fontId="44" fillId="7" borderId="0" xfId="0" applyFont="1" applyFill="1" applyAlignment="1">
      <alignment horizontal="center" vertical="center"/>
    </xf>
    <xf numFmtId="0" fontId="29" fillId="0" borderId="53" xfId="0" applyFont="1" applyBorder="1" applyAlignment="1" applyProtection="1">
      <alignment horizontal="center" vertical="center" wrapText="1"/>
    </xf>
    <xf numFmtId="0" fontId="29" fillId="0" borderId="54" xfId="0" applyFont="1" applyBorder="1" applyAlignment="1" applyProtection="1">
      <alignment horizontal="center" vertical="center" wrapText="1"/>
    </xf>
    <xf numFmtId="0" fontId="14" fillId="0" borderId="35" xfId="0" applyFont="1" applyBorder="1" applyAlignment="1">
      <alignment horizontal="center"/>
    </xf>
    <xf numFmtId="0" fontId="14" fillId="0" borderId="5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27" fillId="0" borderId="32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7" fillId="0" borderId="47" xfId="0" applyFont="1" applyBorder="1" applyAlignment="1">
      <alignment horizontal="center"/>
    </xf>
    <xf numFmtId="0" fontId="14" fillId="0" borderId="42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165" fontId="14" fillId="0" borderId="17" xfId="0" applyNumberFormat="1" applyFont="1" applyBorder="1" applyAlignment="1">
      <alignment horizontal="center" vertical="center"/>
    </xf>
    <xf numFmtId="165" fontId="14" fillId="0" borderId="57" xfId="0" applyNumberFormat="1" applyFont="1" applyBorder="1" applyAlignment="1">
      <alignment horizontal="center" vertical="center"/>
    </xf>
    <xf numFmtId="165" fontId="14" fillId="0" borderId="18" xfId="0" applyNumberFormat="1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165" fontId="14" fillId="0" borderId="19" xfId="0" applyNumberFormat="1" applyFont="1" applyBorder="1" applyAlignment="1">
      <alignment horizontal="center" vertical="center"/>
    </xf>
    <xf numFmtId="165" fontId="14" fillId="0" borderId="11" xfId="0" applyNumberFormat="1" applyFont="1" applyBorder="1" applyAlignment="1">
      <alignment horizontal="center" vertical="center"/>
    </xf>
    <xf numFmtId="0" fontId="25" fillId="0" borderId="19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8" fillId="0" borderId="40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wrapText="1"/>
    </xf>
    <xf numFmtId="0" fontId="15" fillId="0" borderId="46" xfId="0" applyFont="1" applyBorder="1" applyAlignment="1">
      <alignment horizontal="center" wrapText="1"/>
    </xf>
    <xf numFmtId="0" fontId="15" fillId="0" borderId="10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4" fontId="14" fillId="0" borderId="3" xfId="0" applyNumberFormat="1" applyFont="1" applyBorder="1" applyAlignment="1">
      <alignment horizontal="center" vertical="center"/>
    </xf>
    <xf numFmtId="0" fontId="25" fillId="0" borderId="18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15" fillId="0" borderId="56" xfId="0" applyFont="1" applyBorder="1" applyAlignment="1">
      <alignment horizontal="center" wrapText="1"/>
    </xf>
    <xf numFmtId="0" fontId="15" fillId="0" borderId="16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25" fillId="0" borderId="17" xfId="0" applyFont="1" applyBorder="1" applyAlignment="1">
      <alignment horizontal="center"/>
    </xf>
    <xf numFmtId="0" fontId="25" fillId="0" borderId="57" xfId="0" applyFont="1" applyBorder="1" applyAlignment="1">
      <alignment horizontal="center"/>
    </xf>
    <xf numFmtId="0" fontId="18" fillId="0" borderId="2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0" fillId="0" borderId="0" xfId="1" applyFont="1" applyAlignment="1">
      <alignment horizontal="left"/>
    </xf>
    <xf numFmtId="0" fontId="4" fillId="0" borderId="0" xfId="1" applyAlignment="1">
      <alignment horizontal="left"/>
    </xf>
    <xf numFmtId="0" fontId="5" fillId="0" borderId="0" xfId="1" applyFont="1" applyAlignment="1">
      <alignment horizontal="left"/>
    </xf>
    <xf numFmtId="49" fontId="18" fillId="0" borderId="66" xfId="0" applyNumberFormat="1" applyFont="1" applyBorder="1" applyAlignment="1" applyProtection="1">
      <alignment horizontal="center" vertical="center" wrapText="1"/>
    </xf>
    <xf numFmtId="49" fontId="18" fillId="0" borderId="18" xfId="0" applyNumberFormat="1" applyFont="1" applyBorder="1" applyAlignment="1" applyProtection="1">
      <alignment horizontal="center" vertical="center" wrapText="1"/>
    </xf>
    <xf numFmtId="49" fontId="18" fillId="0" borderId="53" xfId="0" applyNumberFormat="1" applyFont="1" applyBorder="1" applyAlignment="1" applyProtection="1">
      <alignment horizontal="center" vertical="center" wrapText="1"/>
    </xf>
    <xf numFmtId="49" fontId="18" fillId="0" borderId="33" xfId="0" applyNumberFormat="1" applyFont="1" applyBorder="1" applyAlignment="1" applyProtection="1">
      <alignment horizontal="center" vertical="center" wrapText="1"/>
    </xf>
    <xf numFmtId="49" fontId="18" fillId="0" borderId="54" xfId="0" applyNumberFormat="1" applyFont="1" applyBorder="1" applyAlignment="1" applyProtection="1">
      <alignment horizontal="center" vertical="center" wrapText="1"/>
    </xf>
    <xf numFmtId="49" fontId="18" fillId="0" borderId="52" xfId="0" applyNumberFormat="1" applyFont="1" applyBorder="1" applyAlignment="1" applyProtection="1">
      <alignment horizontal="center" vertical="center" wrapText="1"/>
    </xf>
    <xf numFmtId="49" fontId="18" fillId="0" borderId="47" xfId="0" applyNumberFormat="1" applyFont="1" applyBorder="1" applyAlignment="1" applyProtection="1">
      <alignment horizontal="center" vertical="center" wrapText="1"/>
    </xf>
    <xf numFmtId="49" fontId="18" fillId="0" borderId="50" xfId="0" applyNumberFormat="1" applyFont="1" applyBorder="1" applyAlignment="1" applyProtection="1">
      <alignment horizontal="center" vertical="center" wrapText="1"/>
    </xf>
    <xf numFmtId="49" fontId="18" fillId="0" borderId="17" xfId="0" applyNumberFormat="1" applyFont="1" applyBorder="1" applyAlignment="1" applyProtection="1">
      <alignment horizontal="center" vertical="center" wrapText="1"/>
    </xf>
    <xf numFmtId="49" fontId="18" fillId="0" borderId="18" xfId="0" applyNumberFormat="1" applyFont="1" applyFill="1" applyBorder="1" applyAlignment="1" applyProtection="1">
      <alignment horizontal="center" vertical="center" wrapText="1"/>
    </xf>
    <xf numFmtId="49" fontId="18" fillId="0" borderId="50" xfId="0" applyNumberFormat="1" applyFont="1" applyFill="1" applyBorder="1" applyAlignment="1" applyProtection="1">
      <alignment horizontal="center" vertical="center" wrapText="1"/>
    </xf>
    <xf numFmtId="49" fontId="18" fillId="0" borderId="52" xfId="0" applyNumberFormat="1" applyFont="1" applyFill="1" applyBorder="1" applyAlignment="1" applyProtection="1">
      <alignment horizontal="center" vertical="center" wrapText="1"/>
    </xf>
    <xf numFmtId="49" fontId="18" fillId="0" borderId="6" xfId="0" applyNumberFormat="1" applyFont="1" applyBorder="1" applyAlignment="1" applyProtection="1">
      <alignment horizontal="center" vertical="center" wrapText="1"/>
    </xf>
    <xf numFmtId="49" fontId="18" fillId="0" borderId="35" xfId="0" applyNumberFormat="1" applyFont="1" applyBorder="1" applyAlignment="1" applyProtection="1">
      <alignment horizontal="center" vertical="center" wrapText="1"/>
    </xf>
    <xf numFmtId="49" fontId="18" fillId="0" borderId="19" xfId="0" applyNumberFormat="1" applyFont="1" applyBorder="1" applyAlignment="1" applyProtection="1">
      <alignment horizontal="center" vertical="center" wrapText="1"/>
    </xf>
    <xf numFmtId="49" fontId="18" fillId="0" borderId="35" xfId="0" applyNumberFormat="1" applyFont="1" applyFill="1" applyBorder="1" applyAlignment="1" applyProtection="1">
      <alignment horizontal="center" vertical="center" wrapText="1"/>
    </xf>
    <xf numFmtId="49" fontId="18" fillId="0" borderId="19" xfId="0" applyNumberFormat="1" applyFont="1" applyFill="1" applyBorder="1" applyAlignment="1" applyProtection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14" fontId="3" fillId="0" borderId="49" xfId="0" applyNumberFormat="1" applyFont="1" applyBorder="1" applyAlignment="1">
      <alignment horizontal="center" vertical="center"/>
    </xf>
    <xf numFmtId="14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49" fontId="14" fillId="0" borderId="49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16" fontId="18" fillId="0" borderId="52" xfId="0" applyNumberFormat="1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216931216931214E-2"/>
          <c:y val="2.6422764227642278E-2"/>
          <c:w val="0.88585530975294757"/>
          <c:h val="0.808943089430894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'arkusz obciążeń'!$K$4</c:f>
              <c:strCache>
                <c:ptCount val="1"/>
                <c:pt idx="0">
                  <c:v>objętość /km/</c:v>
                </c:pt>
              </c:strCache>
            </c:strRef>
          </c:tx>
          <c:spPr>
            <a:solidFill>
              <a:schemeClr val="accent1"/>
            </a:solidFill>
            <a:ln w="25400" cap="flat" cmpd="sng" algn="ctr">
              <a:solidFill>
                <a:schemeClr val="accent1">
                  <a:shade val="50000"/>
                </a:schemeClr>
              </a:solidFill>
              <a:prstDash val="solid"/>
            </a:ln>
            <a:effectLst/>
          </c:spPr>
          <c:invertIfNegative val="0"/>
          <c:dLbls>
            <c:numFmt formatCode="#,##0" sourceLinked="0"/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'arkusz obciążeń'!$B$6:$B$109</c:f>
              <c:strCache>
                <c:ptCount val="103"/>
                <c:pt idx="0">
                  <c:v>15-21.08</c:v>
                </c:pt>
                <c:pt idx="2">
                  <c:v>22-28.08</c:v>
                </c:pt>
                <c:pt idx="4">
                  <c:v>29.08-04.09</c:v>
                </c:pt>
                <c:pt idx="6">
                  <c:v>5-11.09</c:v>
                </c:pt>
                <c:pt idx="8">
                  <c:v>12-18.09</c:v>
                </c:pt>
                <c:pt idx="10">
                  <c:v>19-25.09</c:v>
                </c:pt>
                <c:pt idx="12">
                  <c:v>26-02.10</c:v>
                </c:pt>
                <c:pt idx="14">
                  <c:v>03-09.10</c:v>
                </c:pt>
                <c:pt idx="16">
                  <c:v>10-16.10</c:v>
                </c:pt>
                <c:pt idx="18">
                  <c:v>17-23.10</c:v>
                </c:pt>
                <c:pt idx="20">
                  <c:v>24-30.10</c:v>
                </c:pt>
                <c:pt idx="22">
                  <c:v>31-06.11</c:v>
                </c:pt>
                <c:pt idx="24">
                  <c:v>07-13.11</c:v>
                </c:pt>
                <c:pt idx="26">
                  <c:v>14-20.11</c:v>
                </c:pt>
                <c:pt idx="28">
                  <c:v>21-27.11</c:v>
                </c:pt>
                <c:pt idx="30">
                  <c:v>28-04.12</c:v>
                </c:pt>
                <c:pt idx="32">
                  <c:v>05-11.12</c:v>
                </c:pt>
                <c:pt idx="34">
                  <c:v>12-18.12</c:v>
                </c:pt>
                <c:pt idx="36">
                  <c:v>19-25.12</c:v>
                </c:pt>
                <c:pt idx="38">
                  <c:v>26-01.01</c:v>
                </c:pt>
                <c:pt idx="40">
                  <c:v>02-08.01</c:v>
                </c:pt>
                <c:pt idx="42">
                  <c:v>09-15.01</c:v>
                </c:pt>
                <c:pt idx="44">
                  <c:v>16-22.01</c:v>
                </c:pt>
                <c:pt idx="46">
                  <c:v>23-29.01</c:v>
                </c:pt>
                <c:pt idx="48">
                  <c:v>30-05.02</c:v>
                </c:pt>
                <c:pt idx="50">
                  <c:v>06-12.02</c:v>
                </c:pt>
                <c:pt idx="52">
                  <c:v>13-19.02</c:v>
                </c:pt>
                <c:pt idx="54">
                  <c:v>20-26.02</c:v>
                </c:pt>
                <c:pt idx="56">
                  <c:v>27-05.03</c:v>
                </c:pt>
                <c:pt idx="58">
                  <c:v>06-12.03</c:v>
                </c:pt>
                <c:pt idx="60">
                  <c:v>13-19.03</c:v>
                </c:pt>
                <c:pt idx="62">
                  <c:v>20-26.03</c:v>
                </c:pt>
                <c:pt idx="64">
                  <c:v>27-02.04</c:v>
                </c:pt>
                <c:pt idx="66">
                  <c:v>03-09.04</c:v>
                </c:pt>
                <c:pt idx="68">
                  <c:v>10-16.04</c:v>
                </c:pt>
                <c:pt idx="70">
                  <c:v>17-23.04</c:v>
                </c:pt>
                <c:pt idx="72">
                  <c:v>24-30.04</c:v>
                </c:pt>
                <c:pt idx="74">
                  <c:v>01-07.05</c:v>
                </c:pt>
                <c:pt idx="76">
                  <c:v>08-14.05</c:v>
                </c:pt>
                <c:pt idx="78">
                  <c:v>15-21.05</c:v>
                </c:pt>
                <c:pt idx="80">
                  <c:v>22-28.05</c:v>
                </c:pt>
                <c:pt idx="82">
                  <c:v>29-04.06</c:v>
                </c:pt>
                <c:pt idx="84">
                  <c:v>05-11.06</c:v>
                </c:pt>
                <c:pt idx="86">
                  <c:v>12-18.06</c:v>
                </c:pt>
                <c:pt idx="88">
                  <c:v>19-25.06</c:v>
                </c:pt>
                <c:pt idx="90">
                  <c:v>26-02.07</c:v>
                </c:pt>
                <c:pt idx="92">
                  <c:v>03-09.07</c:v>
                </c:pt>
                <c:pt idx="94">
                  <c:v>10-16.07</c:v>
                </c:pt>
                <c:pt idx="96">
                  <c:v>17-23.07</c:v>
                </c:pt>
                <c:pt idx="98">
                  <c:v>24-30.07</c:v>
                </c:pt>
                <c:pt idx="100">
                  <c:v>31-06.08</c:v>
                </c:pt>
                <c:pt idx="102">
                  <c:v>07-13.08</c:v>
                </c:pt>
              </c:strCache>
            </c:strRef>
          </c:cat>
          <c:val>
            <c:numRef>
              <c:f>'arkusz obciążeń'!$K$5:$K$105</c:f>
              <c:numCache>
                <c:formatCode>0.0</c:formatCode>
                <c:ptCount val="101"/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7">
                  <c:v>0</c:v>
                </c:pt>
                <c:pt idx="9">
                  <c:v>0</c:v>
                </c:pt>
                <c:pt idx="11">
                  <c:v>0</c:v>
                </c:pt>
                <c:pt idx="13">
                  <c:v>0</c:v>
                </c:pt>
                <c:pt idx="15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1">
                  <c:v>0</c:v>
                </c:pt>
                <c:pt idx="33">
                  <c:v>0</c:v>
                </c:pt>
                <c:pt idx="35">
                  <c:v>0</c:v>
                </c:pt>
                <c:pt idx="37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7">
                  <c:v>0</c:v>
                </c:pt>
                <c:pt idx="49">
                  <c:v>0</c:v>
                </c:pt>
                <c:pt idx="51">
                  <c:v>0</c:v>
                </c:pt>
                <c:pt idx="53">
                  <c:v>0</c:v>
                </c:pt>
                <c:pt idx="55">
                  <c:v>0</c:v>
                </c:pt>
                <c:pt idx="57">
                  <c:v>0</c:v>
                </c:pt>
                <c:pt idx="59">
                  <c:v>0</c:v>
                </c:pt>
                <c:pt idx="61">
                  <c:v>0</c:v>
                </c:pt>
                <c:pt idx="63">
                  <c:v>0</c:v>
                </c:pt>
                <c:pt idx="65">
                  <c:v>0</c:v>
                </c:pt>
                <c:pt idx="67">
                  <c:v>0</c:v>
                </c:pt>
                <c:pt idx="69">
                  <c:v>0</c:v>
                </c:pt>
                <c:pt idx="71">
                  <c:v>0</c:v>
                </c:pt>
                <c:pt idx="73">
                  <c:v>0</c:v>
                </c:pt>
                <c:pt idx="75">
                  <c:v>0</c:v>
                </c:pt>
                <c:pt idx="77">
                  <c:v>0</c:v>
                </c:pt>
                <c:pt idx="79">
                  <c:v>0</c:v>
                </c:pt>
                <c:pt idx="81">
                  <c:v>0</c:v>
                </c:pt>
                <c:pt idx="83">
                  <c:v>0</c:v>
                </c:pt>
                <c:pt idx="85">
                  <c:v>0</c:v>
                </c:pt>
                <c:pt idx="87">
                  <c:v>0</c:v>
                </c:pt>
                <c:pt idx="89">
                  <c:v>0</c:v>
                </c:pt>
                <c:pt idx="91">
                  <c:v>0</c:v>
                </c:pt>
                <c:pt idx="93">
                  <c:v>0</c:v>
                </c:pt>
                <c:pt idx="95">
                  <c:v>0</c:v>
                </c:pt>
                <c:pt idx="97">
                  <c:v>0</c:v>
                </c:pt>
                <c:pt idx="9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26"/>
        <c:axId val="225265920"/>
        <c:axId val="351252480"/>
      </c:barChart>
      <c:barChart>
        <c:barDir val="col"/>
        <c:grouping val="clustered"/>
        <c:varyColors val="0"/>
        <c:ser>
          <c:idx val="1"/>
          <c:order val="1"/>
          <c:tx>
            <c:strRef>
              <c:f>'arkusz obciążeń'!$N$4</c:f>
              <c:strCache>
                <c:ptCount val="1"/>
                <c:pt idx="0">
                  <c:v>ilość godzin /ląd/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'arkusz obciążeń'!$A$6:$A$105</c:f>
              <c:numCache>
                <c:formatCode>General</c:formatCode>
                <c:ptCount val="100"/>
                <c:pt idx="0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4</c:v>
                </c:pt>
                <c:pt idx="8">
                  <c:v>5</c:v>
                </c:pt>
                <c:pt idx="10">
                  <c:v>6</c:v>
                </c:pt>
                <c:pt idx="12">
                  <c:v>7</c:v>
                </c:pt>
                <c:pt idx="14">
                  <c:v>8</c:v>
                </c:pt>
                <c:pt idx="16">
                  <c:v>9</c:v>
                </c:pt>
                <c:pt idx="18">
                  <c:v>10</c:v>
                </c:pt>
                <c:pt idx="20">
                  <c:v>11</c:v>
                </c:pt>
                <c:pt idx="22">
                  <c:v>12</c:v>
                </c:pt>
                <c:pt idx="24">
                  <c:v>13</c:v>
                </c:pt>
                <c:pt idx="26">
                  <c:v>14</c:v>
                </c:pt>
                <c:pt idx="28">
                  <c:v>15</c:v>
                </c:pt>
                <c:pt idx="30">
                  <c:v>16</c:v>
                </c:pt>
                <c:pt idx="32">
                  <c:v>17</c:v>
                </c:pt>
                <c:pt idx="34">
                  <c:v>18</c:v>
                </c:pt>
                <c:pt idx="36">
                  <c:v>19</c:v>
                </c:pt>
                <c:pt idx="38">
                  <c:v>20</c:v>
                </c:pt>
                <c:pt idx="40">
                  <c:v>21</c:v>
                </c:pt>
                <c:pt idx="42">
                  <c:v>22</c:v>
                </c:pt>
                <c:pt idx="44">
                  <c:v>23</c:v>
                </c:pt>
                <c:pt idx="46">
                  <c:v>24</c:v>
                </c:pt>
                <c:pt idx="48">
                  <c:v>25</c:v>
                </c:pt>
                <c:pt idx="50">
                  <c:v>26</c:v>
                </c:pt>
                <c:pt idx="52">
                  <c:v>27</c:v>
                </c:pt>
                <c:pt idx="54">
                  <c:v>28</c:v>
                </c:pt>
                <c:pt idx="56">
                  <c:v>29</c:v>
                </c:pt>
                <c:pt idx="58">
                  <c:v>30</c:v>
                </c:pt>
                <c:pt idx="60">
                  <c:v>31</c:v>
                </c:pt>
                <c:pt idx="62">
                  <c:v>32</c:v>
                </c:pt>
                <c:pt idx="64">
                  <c:v>33</c:v>
                </c:pt>
                <c:pt idx="66">
                  <c:v>34</c:v>
                </c:pt>
                <c:pt idx="68">
                  <c:v>35</c:v>
                </c:pt>
                <c:pt idx="70">
                  <c:v>36</c:v>
                </c:pt>
                <c:pt idx="72">
                  <c:v>37</c:v>
                </c:pt>
                <c:pt idx="74">
                  <c:v>38</c:v>
                </c:pt>
                <c:pt idx="76">
                  <c:v>39</c:v>
                </c:pt>
                <c:pt idx="78">
                  <c:v>40</c:v>
                </c:pt>
                <c:pt idx="80">
                  <c:v>41</c:v>
                </c:pt>
                <c:pt idx="82">
                  <c:v>42</c:v>
                </c:pt>
                <c:pt idx="84">
                  <c:v>43</c:v>
                </c:pt>
                <c:pt idx="86">
                  <c:v>44</c:v>
                </c:pt>
                <c:pt idx="88">
                  <c:v>45</c:v>
                </c:pt>
                <c:pt idx="90">
                  <c:v>46</c:v>
                </c:pt>
                <c:pt idx="92">
                  <c:v>47</c:v>
                </c:pt>
                <c:pt idx="94">
                  <c:v>48</c:v>
                </c:pt>
                <c:pt idx="96">
                  <c:v>49</c:v>
                </c:pt>
                <c:pt idx="98">
                  <c:v>50</c:v>
                </c:pt>
              </c:numCache>
            </c:numRef>
          </c:cat>
          <c:val>
            <c:numRef>
              <c:f>'arkusz obciążeń'!$N$6:$N$105</c:f>
              <c:numCache>
                <c:formatCode>General</c:formatCode>
                <c:ptCount val="10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26"/>
        <c:axId val="351255168"/>
        <c:axId val="213369216"/>
      </c:barChart>
      <c:catAx>
        <c:axId val="22526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 baseline="0"/>
            </a:pPr>
            <a:endParaRPr lang="pl-PL"/>
          </a:p>
        </c:txPr>
        <c:crossAx val="351252480"/>
        <c:crosses val="autoZero"/>
        <c:auto val="0"/>
        <c:lblAlgn val="ctr"/>
        <c:lblOffset val="10"/>
        <c:tickLblSkip val="1"/>
        <c:noMultiLvlLbl val="0"/>
      </c:catAx>
      <c:valAx>
        <c:axId val="351252480"/>
        <c:scaling>
          <c:orientation val="minMax"/>
          <c:max val="1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Objętość woda /km/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pl-PL"/>
          </a:p>
        </c:txPr>
        <c:crossAx val="225265920"/>
        <c:crosses val="autoZero"/>
        <c:crossBetween val="between"/>
        <c:majorUnit val="10"/>
      </c:valAx>
      <c:catAx>
        <c:axId val="351255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3369216"/>
        <c:crosses val="autoZero"/>
        <c:auto val="0"/>
        <c:lblAlgn val="ctr"/>
        <c:lblOffset val="100"/>
        <c:noMultiLvlLbl val="0"/>
      </c:catAx>
      <c:valAx>
        <c:axId val="213369216"/>
        <c:scaling>
          <c:orientation val="minMax"/>
          <c:max val="2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/>
                </a:pPr>
                <a:r>
                  <a:rPr lang="pl-PL"/>
                  <a:t>objętość ląd /h/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pl-PL"/>
          </a:p>
        </c:txPr>
        <c:crossAx val="351255168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37003999500062495"/>
          <c:y val="0.92276614813392233"/>
          <c:w val="0.32142888388951379"/>
          <c:h val="5.8943302818854959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Stufentest  z dnia .......</a:t>
            </a:r>
          </a:p>
        </c:rich>
      </c:tx>
      <c:layout>
        <c:manualLayout>
          <c:xMode val="edge"/>
          <c:yMode val="edge"/>
          <c:x val="0.42709406256650351"/>
          <c:y val="2.03388056885046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468759313962933E-2"/>
          <c:y val="0.11056202555518896"/>
          <c:w val="0.76431339006129029"/>
          <c:h val="0.77158234711679008"/>
        </c:manualLayout>
      </c:layout>
      <c:scatterChart>
        <c:scatterStyle val="smoothMarker"/>
        <c:varyColors val="0"/>
        <c:ser>
          <c:idx val="0"/>
          <c:order val="0"/>
          <c:tx>
            <c:v>krzywa laktatowa</c:v>
          </c:tx>
          <c:marker>
            <c:symbol val="none"/>
          </c:marker>
          <c:xVal>
            <c:numRef>
              <c:f>'test wykres'!$I$16:$I$23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xVal>
          <c:yVal>
            <c:numRef>
              <c:f>'test wykres'!$G$16:$G$23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395456"/>
        <c:axId val="225397376"/>
      </c:scatterChart>
      <c:valAx>
        <c:axId val="225395456"/>
        <c:scaling>
          <c:orientation val="minMax"/>
          <c:max val="2"/>
          <c:min val="1.2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/>
                  <a:t>Prędkość pływania w m/sek.</a:t>
                </a:r>
              </a:p>
            </c:rich>
          </c:tx>
          <c:layout>
            <c:manualLayout>
              <c:xMode val="edge"/>
              <c:yMode val="edge"/>
              <c:x val="0.39503617791019369"/>
              <c:y val="0.9423726691026366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225397376"/>
        <c:crosses val="autoZero"/>
        <c:crossBetween val="midCat"/>
        <c:majorUnit val="0.1"/>
        <c:minorUnit val="2.5000000000000005E-2"/>
      </c:valAx>
      <c:valAx>
        <c:axId val="225397376"/>
        <c:scaling>
          <c:orientation val="minMax"/>
          <c:max val="2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/>
                  <a:t>Zakwszenie krwi w mmol/l</a:t>
                </a:r>
              </a:p>
            </c:rich>
          </c:tx>
          <c:layout>
            <c:manualLayout>
              <c:xMode val="edge"/>
              <c:yMode val="edge"/>
              <c:x val="1.2588937362559409E-2"/>
              <c:y val="0.2505328255536685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225395456"/>
        <c:crosses val="autoZero"/>
        <c:crossBetween val="midCat"/>
        <c:majorUnit val="1"/>
      </c:valAx>
      <c:spPr>
        <a:solidFill>
          <a:sysClr val="window" lastClr="FFFFFF">
            <a:lumMod val="85000"/>
            <a:alpha val="74000"/>
          </a:sysClr>
        </a:solidFill>
      </c:spPr>
    </c:plotArea>
    <c:legend>
      <c:legendPos val="r"/>
      <c:layout>
        <c:manualLayout>
          <c:xMode val="edge"/>
          <c:yMode val="edge"/>
          <c:x val="0.84628378378378377"/>
          <c:y val="0.48039284305148128"/>
          <c:w val="0.14780405405405406"/>
          <c:h val="7.1895596383785343E-2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0</xdr:colOff>
      <xdr:row>25</xdr:row>
      <xdr:rowOff>161925</xdr:rowOff>
    </xdr:to>
    <xdr:graphicFrame macro="">
      <xdr:nvGraphicFramePr>
        <xdr:cNvPr id="1141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361950</xdr:colOff>
      <xdr:row>33</xdr:row>
      <xdr:rowOff>38100</xdr:rowOff>
    </xdr:from>
    <xdr:to>
      <xdr:col>12</xdr:col>
      <xdr:colOff>276225</xdr:colOff>
      <xdr:row>69</xdr:row>
      <xdr:rowOff>38100</xdr:rowOff>
    </xdr:to>
    <xdr:graphicFrame macro="">
      <xdr:nvGraphicFramePr>
        <xdr:cNvPr id="39004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12"/>
  <sheetViews>
    <sheetView tabSelected="1" view="pageBreakPreview" zoomScale="90" zoomScaleNormal="90" zoomScaleSheetLayoutView="90" workbookViewId="0">
      <pane xSplit="2" ySplit="5" topLeftCell="C27" activePane="bottomRight" state="frozen"/>
      <selection pane="topRight" activeCell="C1" sqref="C1"/>
      <selection pane="bottomLeft" activeCell="A6" sqref="A6"/>
      <selection pane="bottomRight" activeCell="E46" sqref="E46:E48"/>
    </sheetView>
  </sheetViews>
  <sheetFormatPr defaultRowHeight="15"/>
  <cols>
    <col min="1" max="1" width="4.75" style="1" customWidth="1"/>
    <col min="2" max="2" width="9.5" style="1" customWidth="1"/>
    <col min="3" max="3" width="9" style="1"/>
    <col min="4" max="10" width="6.625" style="1" customWidth="1"/>
    <col min="11" max="11" width="9.25" style="1" bestFit="1" customWidth="1"/>
    <col min="12" max="13" width="9" style="1"/>
    <col min="14" max="14" width="10" style="1" customWidth="1"/>
    <col min="15" max="15" width="9" style="1"/>
    <col min="16" max="16" width="9.625" style="1" customWidth="1"/>
    <col min="17" max="16384" width="9" style="1"/>
  </cols>
  <sheetData>
    <row r="1" spans="1:17" ht="27.75" customHeight="1" thickBot="1">
      <c r="A1" s="460" t="s">
        <v>292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2"/>
    </row>
    <row r="2" spans="1:17" ht="27.75" customHeight="1" thickBot="1">
      <c r="A2" s="461"/>
      <c r="B2" s="461"/>
      <c r="C2" s="461"/>
      <c r="D2" s="462"/>
      <c r="E2" s="461" t="s">
        <v>31</v>
      </c>
      <c r="F2" s="461"/>
      <c r="G2" s="460" t="s">
        <v>18</v>
      </c>
      <c r="H2" s="461"/>
      <c r="I2" s="461"/>
      <c r="J2" s="462"/>
      <c r="K2" s="460" t="s">
        <v>36</v>
      </c>
      <c r="L2" s="461"/>
      <c r="M2" s="461"/>
      <c r="N2" s="461"/>
      <c r="O2" s="460"/>
      <c r="P2" s="461"/>
      <c r="Q2" s="462"/>
    </row>
    <row r="3" spans="1:17" ht="16.5" thickBot="1">
      <c r="A3" s="467" t="s">
        <v>22</v>
      </c>
      <c r="B3" s="468"/>
      <c r="C3" s="455" t="s">
        <v>13</v>
      </c>
      <c r="D3" s="456"/>
      <c r="E3" s="456"/>
      <c r="F3" s="456"/>
      <c r="G3" s="456"/>
      <c r="H3" s="456"/>
      <c r="I3" s="456"/>
      <c r="J3" s="456"/>
      <c r="K3" s="457"/>
      <c r="L3" s="103" t="s">
        <v>125</v>
      </c>
      <c r="M3" s="446" t="s">
        <v>14</v>
      </c>
      <c r="N3" s="448"/>
      <c r="O3" s="446" t="s">
        <v>16</v>
      </c>
      <c r="P3" s="447"/>
      <c r="Q3" s="448"/>
    </row>
    <row r="4" spans="1:17">
      <c r="A4" s="463" t="s">
        <v>0</v>
      </c>
      <c r="B4" s="463" t="s">
        <v>1</v>
      </c>
      <c r="C4" s="2"/>
      <c r="D4" s="465" t="s">
        <v>2</v>
      </c>
      <c r="E4" s="465"/>
      <c r="F4" s="465"/>
      <c r="G4" s="465"/>
      <c r="H4" s="465"/>
      <c r="I4" s="465"/>
      <c r="J4" s="466"/>
      <c r="K4" s="458" t="s">
        <v>20</v>
      </c>
      <c r="L4" s="478" t="s">
        <v>82</v>
      </c>
      <c r="M4" s="469" t="s">
        <v>15</v>
      </c>
      <c r="N4" s="471" t="s">
        <v>21</v>
      </c>
      <c r="O4" s="449" t="s">
        <v>35</v>
      </c>
      <c r="P4" s="451" t="s">
        <v>32</v>
      </c>
      <c r="Q4" s="453" t="s">
        <v>33</v>
      </c>
    </row>
    <row r="5" spans="1:17" ht="15.75" thickBot="1">
      <c r="A5" s="464"/>
      <c r="B5" s="464"/>
      <c r="C5" s="3" t="s">
        <v>10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7" t="s">
        <v>9</v>
      </c>
      <c r="K5" s="459"/>
      <c r="L5" s="479"/>
      <c r="M5" s="470"/>
      <c r="N5" s="472"/>
      <c r="O5" s="450"/>
      <c r="P5" s="452"/>
      <c r="Q5" s="454"/>
    </row>
    <row r="6" spans="1:17" ht="15" customHeight="1">
      <c r="A6" s="440">
        <v>1</v>
      </c>
      <c r="B6" s="660" t="s">
        <v>225</v>
      </c>
      <c r="C6" s="5" t="s">
        <v>11</v>
      </c>
      <c r="D6" s="9"/>
      <c r="E6" s="9"/>
      <c r="F6" s="9"/>
      <c r="G6" s="9"/>
      <c r="H6" s="9"/>
      <c r="I6" s="9"/>
      <c r="J6" s="10"/>
      <c r="K6" s="432">
        <f>SUM(D6:J7)</f>
        <v>0</v>
      </c>
      <c r="L6" s="434"/>
      <c r="M6" s="436"/>
      <c r="N6" s="438"/>
      <c r="O6" s="440"/>
      <c r="P6" s="442"/>
      <c r="Q6" s="444"/>
    </row>
    <row r="7" spans="1:17" ht="15.75" customHeight="1" thickBot="1">
      <c r="A7" s="441"/>
      <c r="B7" s="659"/>
      <c r="C7" s="6" t="s">
        <v>12</v>
      </c>
      <c r="D7" s="11"/>
      <c r="E7" s="11"/>
      <c r="F7" s="11"/>
      <c r="G7" s="11"/>
      <c r="H7" s="11"/>
      <c r="I7" s="11"/>
      <c r="J7" s="12"/>
      <c r="K7" s="433"/>
      <c r="L7" s="435"/>
      <c r="M7" s="437"/>
      <c r="N7" s="439"/>
      <c r="O7" s="441"/>
      <c r="P7" s="443"/>
      <c r="Q7" s="445"/>
    </row>
    <row r="8" spans="1:17" ht="15" customHeight="1">
      <c r="A8" s="440">
        <v>2</v>
      </c>
      <c r="B8" s="661" t="s">
        <v>226</v>
      </c>
      <c r="C8" s="5" t="s">
        <v>11</v>
      </c>
      <c r="D8" s="9"/>
      <c r="E8" s="9"/>
      <c r="F8" s="9"/>
      <c r="G8" s="9"/>
      <c r="H8" s="9"/>
      <c r="I8" s="9"/>
      <c r="J8" s="10"/>
      <c r="K8" s="432">
        <f>SUM(D8:J9)</f>
        <v>0</v>
      </c>
      <c r="L8" s="434"/>
      <c r="M8" s="436"/>
      <c r="N8" s="438"/>
      <c r="O8" s="440"/>
      <c r="P8" s="442"/>
      <c r="Q8" s="444"/>
    </row>
    <row r="9" spans="1:17" ht="15.75" customHeight="1" thickBot="1">
      <c r="A9" s="441"/>
      <c r="B9" s="658"/>
      <c r="C9" s="6" t="s">
        <v>12</v>
      </c>
      <c r="D9" s="11"/>
      <c r="E9" s="11"/>
      <c r="F9" s="11"/>
      <c r="G9" s="11"/>
      <c r="H9" s="11"/>
      <c r="I9" s="11"/>
      <c r="J9" s="12"/>
      <c r="K9" s="433"/>
      <c r="L9" s="435"/>
      <c r="M9" s="437"/>
      <c r="N9" s="439"/>
      <c r="O9" s="441"/>
      <c r="P9" s="443"/>
      <c r="Q9" s="445"/>
    </row>
    <row r="10" spans="1:17" ht="15" customHeight="1">
      <c r="A10" s="440">
        <v>3</v>
      </c>
      <c r="B10" s="662" t="s">
        <v>227</v>
      </c>
      <c r="C10" s="5" t="s">
        <v>11</v>
      </c>
      <c r="D10" s="9"/>
      <c r="E10" s="9"/>
      <c r="F10" s="9"/>
      <c r="G10" s="9"/>
      <c r="H10" s="9"/>
      <c r="I10" s="9"/>
      <c r="J10" s="10"/>
      <c r="K10" s="432">
        <f>SUM(D10:J11)</f>
        <v>0</v>
      </c>
      <c r="L10" s="434"/>
      <c r="M10" s="436"/>
      <c r="N10" s="438"/>
      <c r="O10" s="440"/>
      <c r="P10" s="442"/>
      <c r="Q10" s="444"/>
    </row>
    <row r="11" spans="1:17" ht="15.75" customHeight="1" thickBot="1">
      <c r="A11" s="441"/>
      <c r="B11" s="431"/>
      <c r="C11" s="6" t="s">
        <v>12</v>
      </c>
      <c r="D11" s="11"/>
      <c r="E11" s="11"/>
      <c r="F11" s="11"/>
      <c r="G11" s="11"/>
      <c r="H11" s="11"/>
      <c r="I11" s="11"/>
      <c r="J11" s="12"/>
      <c r="K11" s="433"/>
      <c r="L11" s="435"/>
      <c r="M11" s="437"/>
      <c r="N11" s="439"/>
      <c r="O11" s="441"/>
      <c r="P11" s="443"/>
      <c r="Q11" s="445"/>
    </row>
    <row r="12" spans="1:17" ht="15" customHeight="1">
      <c r="A12" s="440">
        <v>4</v>
      </c>
      <c r="B12" s="665" t="s">
        <v>279</v>
      </c>
      <c r="C12" s="5" t="s">
        <v>11</v>
      </c>
      <c r="D12" s="9"/>
      <c r="E12" s="9"/>
      <c r="F12" s="9"/>
      <c r="G12" s="9"/>
      <c r="H12" s="9"/>
      <c r="I12" s="9"/>
      <c r="J12" s="10"/>
      <c r="K12" s="432">
        <f>SUM(D12:J13)</f>
        <v>0</v>
      </c>
      <c r="L12" s="434"/>
      <c r="M12" s="436"/>
      <c r="N12" s="438"/>
      <c r="O12" s="440"/>
      <c r="P12" s="442"/>
      <c r="Q12" s="444"/>
    </row>
    <row r="13" spans="1:17" ht="15.75" customHeight="1" thickBot="1">
      <c r="A13" s="441"/>
      <c r="B13" s="663"/>
      <c r="C13" s="6" t="s">
        <v>12</v>
      </c>
      <c r="D13" s="11"/>
      <c r="E13" s="11"/>
      <c r="F13" s="11"/>
      <c r="G13" s="11"/>
      <c r="H13" s="11"/>
      <c r="I13" s="11"/>
      <c r="J13" s="12"/>
      <c r="K13" s="433"/>
      <c r="L13" s="435"/>
      <c r="M13" s="437"/>
      <c r="N13" s="439"/>
      <c r="O13" s="441"/>
      <c r="P13" s="443"/>
      <c r="Q13" s="445"/>
    </row>
    <row r="14" spans="1:17" ht="15" customHeight="1">
      <c r="A14" s="440">
        <v>5</v>
      </c>
      <c r="B14" s="665" t="s">
        <v>229</v>
      </c>
      <c r="C14" s="5" t="s">
        <v>11</v>
      </c>
      <c r="D14" s="9"/>
      <c r="E14" s="9"/>
      <c r="F14" s="9"/>
      <c r="G14" s="9"/>
      <c r="H14" s="9"/>
      <c r="I14" s="9"/>
      <c r="J14" s="10"/>
      <c r="K14" s="432">
        <f>SUM(D14:J15)</f>
        <v>0</v>
      </c>
      <c r="L14" s="434"/>
      <c r="M14" s="436"/>
      <c r="N14" s="438"/>
      <c r="O14" s="440"/>
      <c r="P14" s="442"/>
      <c r="Q14" s="444"/>
    </row>
    <row r="15" spans="1:17" ht="15.75" customHeight="1" thickBot="1">
      <c r="A15" s="441"/>
      <c r="B15" s="663"/>
      <c r="C15" s="6" t="s">
        <v>12</v>
      </c>
      <c r="D15" s="11"/>
      <c r="E15" s="11"/>
      <c r="F15" s="11"/>
      <c r="G15" s="11"/>
      <c r="H15" s="11"/>
      <c r="I15" s="11"/>
      <c r="J15" s="12"/>
      <c r="K15" s="433"/>
      <c r="L15" s="435"/>
      <c r="M15" s="437"/>
      <c r="N15" s="439"/>
      <c r="O15" s="441"/>
      <c r="P15" s="443"/>
      <c r="Q15" s="445"/>
    </row>
    <row r="16" spans="1:17" ht="15" customHeight="1">
      <c r="A16" s="440">
        <v>6</v>
      </c>
      <c r="B16" s="665" t="s">
        <v>230</v>
      </c>
      <c r="C16" s="5" t="s">
        <v>11</v>
      </c>
      <c r="D16" s="9"/>
      <c r="E16" s="9"/>
      <c r="F16" s="9"/>
      <c r="G16" s="9"/>
      <c r="H16" s="9"/>
      <c r="I16" s="9"/>
      <c r="J16" s="10"/>
      <c r="K16" s="432">
        <f>SUM(D16:J17)</f>
        <v>0</v>
      </c>
      <c r="L16" s="434"/>
      <c r="M16" s="436"/>
      <c r="N16" s="438"/>
      <c r="O16" s="440"/>
      <c r="P16" s="442"/>
      <c r="Q16" s="444"/>
    </row>
    <row r="17" spans="1:17" ht="15.75" customHeight="1" thickBot="1">
      <c r="A17" s="441"/>
      <c r="B17" s="663"/>
      <c r="C17" s="6" t="s">
        <v>12</v>
      </c>
      <c r="D17" s="11"/>
      <c r="E17" s="11"/>
      <c r="F17" s="11"/>
      <c r="G17" s="11"/>
      <c r="H17" s="11"/>
      <c r="I17" s="11"/>
      <c r="J17" s="12"/>
      <c r="K17" s="433"/>
      <c r="L17" s="435"/>
      <c r="M17" s="437"/>
      <c r="N17" s="439"/>
      <c r="O17" s="441"/>
      <c r="P17" s="443"/>
      <c r="Q17" s="445"/>
    </row>
    <row r="18" spans="1:17" ht="15" customHeight="1">
      <c r="A18" s="440">
        <v>7</v>
      </c>
      <c r="B18" s="665" t="s">
        <v>280</v>
      </c>
      <c r="C18" s="5" t="s">
        <v>11</v>
      </c>
      <c r="D18" s="9"/>
      <c r="E18" s="9"/>
      <c r="F18" s="9"/>
      <c r="G18" s="9"/>
      <c r="H18" s="9"/>
      <c r="I18" s="9"/>
      <c r="J18" s="10"/>
      <c r="K18" s="432">
        <f>SUM(D18:J19)</f>
        <v>0</v>
      </c>
      <c r="L18" s="434"/>
      <c r="M18" s="436"/>
      <c r="N18" s="438"/>
      <c r="O18" s="440"/>
      <c r="P18" s="442"/>
      <c r="Q18" s="444"/>
    </row>
    <row r="19" spans="1:17" ht="15.75" customHeight="1" thickBot="1">
      <c r="A19" s="441"/>
      <c r="B19" s="663"/>
      <c r="C19" s="6" t="s">
        <v>12</v>
      </c>
      <c r="D19" s="11"/>
      <c r="E19" s="11"/>
      <c r="F19" s="11"/>
      <c r="G19" s="11"/>
      <c r="H19" s="11"/>
      <c r="I19" s="11"/>
      <c r="J19" s="12"/>
      <c r="K19" s="433"/>
      <c r="L19" s="435"/>
      <c r="M19" s="437"/>
      <c r="N19" s="439"/>
      <c r="O19" s="441"/>
      <c r="P19" s="443"/>
      <c r="Q19" s="445"/>
    </row>
    <row r="20" spans="1:17" ht="15" customHeight="1">
      <c r="A20" s="440">
        <v>8</v>
      </c>
      <c r="B20" s="665" t="s">
        <v>232</v>
      </c>
      <c r="C20" s="5" t="s">
        <v>11</v>
      </c>
      <c r="D20" s="9"/>
      <c r="E20" s="9"/>
      <c r="F20" s="9"/>
      <c r="G20" s="9"/>
      <c r="H20" s="9"/>
      <c r="I20" s="9"/>
      <c r="J20" s="10"/>
      <c r="K20" s="432">
        <f>SUM(D20:J21)</f>
        <v>0</v>
      </c>
      <c r="L20" s="434"/>
      <c r="M20" s="436"/>
      <c r="N20" s="438"/>
      <c r="O20" s="440"/>
      <c r="P20" s="442"/>
      <c r="Q20" s="444"/>
    </row>
    <row r="21" spans="1:17" ht="15.75" customHeight="1" thickBot="1">
      <c r="A21" s="441"/>
      <c r="B21" s="663"/>
      <c r="C21" s="6" t="s">
        <v>12</v>
      </c>
      <c r="D21" s="11"/>
      <c r="E21" s="11"/>
      <c r="F21" s="11"/>
      <c r="G21" s="11"/>
      <c r="H21" s="11"/>
      <c r="I21" s="11"/>
      <c r="J21" s="12"/>
      <c r="K21" s="433"/>
      <c r="L21" s="435"/>
      <c r="M21" s="437"/>
      <c r="N21" s="439"/>
      <c r="O21" s="441"/>
      <c r="P21" s="443"/>
      <c r="Q21" s="445"/>
    </row>
    <row r="22" spans="1:17" ht="15" customHeight="1">
      <c r="A22" s="440">
        <v>9</v>
      </c>
      <c r="B22" s="665" t="s">
        <v>233</v>
      </c>
      <c r="C22" s="5" t="s">
        <v>11</v>
      </c>
      <c r="D22" s="9"/>
      <c r="E22" s="9"/>
      <c r="F22" s="9"/>
      <c r="G22" s="9"/>
      <c r="H22" s="9"/>
      <c r="I22" s="9"/>
      <c r="J22" s="10"/>
      <c r="K22" s="432">
        <f>SUM(D22:J23)</f>
        <v>0</v>
      </c>
      <c r="L22" s="434"/>
      <c r="M22" s="436"/>
      <c r="N22" s="438"/>
      <c r="O22" s="440"/>
      <c r="P22" s="442"/>
      <c r="Q22" s="444"/>
    </row>
    <row r="23" spans="1:17" ht="15.75" customHeight="1" thickBot="1">
      <c r="A23" s="441"/>
      <c r="B23" s="663"/>
      <c r="C23" s="6" t="s">
        <v>12</v>
      </c>
      <c r="D23" s="11"/>
      <c r="E23" s="11"/>
      <c r="F23" s="11"/>
      <c r="G23" s="11"/>
      <c r="H23" s="11"/>
      <c r="I23" s="11"/>
      <c r="J23" s="12"/>
      <c r="K23" s="433"/>
      <c r="L23" s="435"/>
      <c r="M23" s="437"/>
      <c r="N23" s="439"/>
      <c r="O23" s="441"/>
      <c r="P23" s="443"/>
      <c r="Q23" s="445"/>
    </row>
    <row r="24" spans="1:17" ht="15" customHeight="1">
      <c r="A24" s="440">
        <v>10</v>
      </c>
      <c r="B24" s="665" t="s">
        <v>234</v>
      </c>
      <c r="C24" s="5" t="s">
        <v>11</v>
      </c>
      <c r="D24" s="9"/>
      <c r="E24" s="9"/>
      <c r="F24" s="9"/>
      <c r="G24" s="9"/>
      <c r="H24" s="9"/>
      <c r="I24" s="9"/>
      <c r="J24" s="10"/>
      <c r="K24" s="432">
        <f>SUM(D24:J25)</f>
        <v>0</v>
      </c>
      <c r="L24" s="434"/>
      <c r="M24" s="436"/>
      <c r="N24" s="438"/>
      <c r="O24" s="440"/>
      <c r="P24" s="442"/>
      <c r="Q24" s="444"/>
    </row>
    <row r="25" spans="1:17" ht="15.75" customHeight="1" thickBot="1">
      <c r="A25" s="441"/>
      <c r="B25" s="663"/>
      <c r="C25" s="6" t="s">
        <v>12</v>
      </c>
      <c r="D25" s="11"/>
      <c r="E25" s="11"/>
      <c r="F25" s="11"/>
      <c r="G25" s="11"/>
      <c r="H25" s="11"/>
      <c r="I25" s="11"/>
      <c r="J25" s="12"/>
      <c r="K25" s="433"/>
      <c r="L25" s="435"/>
      <c r="M25" s="437"/>
      <c r="N25" s="439"/>
      <c r="O25" s="441"/>
      <c r="P25" s="443"/>
      <c r="Q25" s="445"/>
    </row>
    <row r="26" spans="1:17" ht="15" customHeight="1">
      <c r="A26" s="440">
        <v>11</v>
      </c>
      <c r="B26" s="665" t="s">
        <v>235</v>
      </c>
      <c r="C26" s="5" t="s">
        <v>11</v>
      </c>
      <c r="D26" s="9"/>
      <c r="E26" s="9"/>
      <c r="F26" s="9"/>
      <c r="G26" s="9"/>
      <c r="H26" s="9"/>
      <c r="I26" s="9"/>
      <c r="J26" s="10"/>
      <c r="K26" s="432">
        <f>SUM(D26:J27)</f>
        <v>0</v>
      </c>
      <c r="L26" s="434"/>
      <c r="M26" s="436"/>
      <c r="N26" s="438"/>
      <c r="O26" s="440"/>
      <c r="P26" s="442"/>
      <c r="Q26" s="444"/>
    </row>
    <row r="27" spans="1:17" ht="15.75" customHeight="1" thickBot="1">
      <c r="A27" s="441"/>
      <c r="B27" s="663"/>
      <c r="C27" s="6" t="s">
        <v>12</v>
      </c>
      <c r="D27" s="11"/>
      <c r="E27" s="11"/>
      <c r="F27" s="11"/>
      <c r="G27" s="11"/>
      <c r="H27" s="11"/>
      <c r="I27" s="11"/>
      <c r="J27" s="12"/>
      <c r="K27" s="433"/>
      <c r="L27" s="435"/>
      <c r="M27" s="437"/>
      <c r="N27" s="439"/>
      <c r="O27" s="441"/>
      <c r="P27" s="443"/>
      <c r="Q27" s="445"/>
    </row>
    <row r="28" spans="1:17" ht="15" customHeight="1">
      <c r="A28" s="440">
        <v>12</v>
      </c>
      <c r="B28" s="665" t="s">
        <v>281</v>
      </c>
      <c r="C28" s="5" t="s">
        <v>11</v>
      </c>
      <c r="D28" s="9"/>
      <c r="E28" s="9"/>
      <c r="F28" s="9"/>
      <c r="G28" s="9"/>
      <c r="H28" s="9"/>
      <c r="I28" s="9"/>
      <c r="J28" s="10"/>
      <c r="K28" s="432">
        <f>SUM(D28:J29)</f>
        <v>0</v>
      </c>
      <c r="L28" s="434"/>
      <c r="M28" s="436"/>
      <c r="N28" s="438"/>
      <c r="O28" s="440"/>
      <c r="P28" s="442"/>
      <c r="Q28" s="444"/>
    </row>
    <row r="29" spans="1:17" ht="15.75" customHeight="1" thickBot="1">
      <c r="A29" s="441"/>
      <c r="B29" s="663"/>
      <c r="C29" s="6" t="s">
        <v>12</v>
      </c>
      <c r="D29" s="11"/>
      <c r="E29" s="11"/>
      <c r="F29" s="11"/>
      <c r="G29" s="11"/>
      <c r="H29" s="11"/>
      <c r="I29" s="11"/>
      <c r="J29" s="12"/>
      <c r="K29" s="433"/>
      <c r="L29" s="435"/>
      <c r="M29" s="437"/>
      <c r="N29" s="439"/>
      <c r="O29" s="441"/>
      <c r="P29" s="443"/>
      <c r="Q29" s="445"/>
    </row>
    <row r="30" spans="1:17" ht="15" customHeight="1">
      <c r="A30" s="440">
        <v>13</v>
      </c>
      <c r="B30" s="665" t="s">
        <v>282</v>
      </c>
      <c r="C30" s="5" t="s">
        <v>11</v>
      </c>
      <c r="D30" s="9"/>
      <c r="E30" s="9"/>
      <c r="F30" s="9"/>
      <c r="G30" s="9"/>
      <c r="H30" s="9"/>
      <c r="I30" s="9"/>
      <c r="J30" s="10"/>
      <c r="K30" s="432">
        <f>SUM(D30:J31)</f>
        <v>0</v>
      </c>
      <c r="L30" s="434"/>
      <c r="M30" s="436"/>
      <c r="N30" s="438"/>
      <c r="O30" s="440"/>
      <c r="P30" s="442"/>
      <c r="Q30" s="444"/>
    </row>
    <row r="31" spans="1:17" ht="15.75" customHeight="1" thickBot="1">
      <c r="A31" s="441"/>
      <c r="B31" s="663"/>
      <c r="C31" s="6" t="s">
        <v>12</v>
      </c>
      <c r="D31" s="11"/>
      <c r="E31" s="11"/>
      <c r="F31" s="11"/>
      <c r="G31" s="11"/>
      <c r="H31" s="11"/>
      <c r="I31" s="11"/>
      <c r="J31" s="12"/>
      <c r="K31" s="433"/>
      <c r="L31" s="435"/>
      <c r="M31" s="437"/>
      <c r="N31" s="439"/>
      <c r="O31" s="441"/>
      <c r="P31" s="443"/>
      <c r="Q31" s="445"/>
    </row>
    <row r="32" spans="1:17" ht="15" customHeight="1">
      <c r="A32" s="440">
        <v>14</v>
      </c>
      <c r="B32" s="665" t="s">
        <v>238</v>
      </c>
      <c r="C32" s="5" t="s">
        <v>11</v>
      </c>
      <c r="D32" s="9"/>
      <c r="E32" s="9"/>
      <c r="F32" s="9"/>
      <c r="G32" s="9"/>
      <c r="H32" s="9"/>
      <c r="I32" s="9"/>
      <c r="J32" s="10"/>
      <c r="K32" s="432">
        <f>SUM(D32:J33)</f>
        <v>0</v>
      </c>
      <c r="L32" s="434"/>
      <c r="M32" s="436"/>
      <c r="N32" s="438"/>
      <c r="O32" s="440"/>
      <c r="P32" s="442"/>
      <c r="Q32" s="444"/>
    </row>
    <row r="33" spans="1:17" ht="15.75" customHeight="1" thickBot="1">
      <c r="A33" s="441"/>
      <c r="B33" s="663"/>
      <c r="C33" s="6" t="s">
        <v>12</v>
      </c>
      <c r="D33" s="11"/>
      <c r="E33" s="11"/>
      <c r="F33" s="11"/>
      <c r="G33" s="11"/>
      <c r="H33" s="11"/>
      <c r="I33" s="11"/>
      <c r="J33" s="12"/>
      <c r="K33" s="433"/>
      <c r="L33" s="435"/>
      <c r="M33" s="437"/>
      <c r="N33" s="439"/>
      <c r="O33" s="441"/>
      <c r="P33" s="443"/>
      <c r="Q33" s="445"/>
    </row>
    <row r="34" spans="1:17" ht="15" customHeight="1">
      <c r="A34" s="440">
        <v>15</v>
      </c>
      <c r="B34" s="665" t="s">
        <v>239</v>
      </c>
      <c r="C34" s="5" t="s">
        <v>11</v>
      </c>
      <c r="D34" s="9"/>
      <c r="E34" s="9"/>
      <c r="F34" s="9"/>
      <c r="G34" s="9"/>
      <c r="H34" s="9"/>
      <c r="I34" s="9"/>
      <c r="J34" s="10"/>
      <c r="K34" s="432">
        <f>SUM(D34:J35)</f>
        <v>0</v>
      </c>
      <c r="L34" s="434"/>
      <c r="M34" s="436"/>
      <c r="N34" s="438"/>
      <c r="O34" s="440"/>
      <c r="P34" s="442"/>
      <c r="Q34" s="444"/>
    </row>
    <row r="35" spans="1:17" ht="15.75" customHeight="1" thickBot="1">
      <c r="A35" s="441"/>
      <c r="B35" s="663"/>
      <c r="C35" s="6" t="s">
        <v>12</v>
      </c>
      <c r="D35" s="11"/>
      <c r="E35" s="11"/>
      <c r="F35" s="11"/>
      <c r="G35" s="11"/>
      <c r="H35" s="11"/>
      <c r="I35" s="11"/>
      <c r="J35" s="12"/>
      <c r="K35" s="433"/>
      <c r="L35" s="435"/>
      <c r="M35" s="437"/>
      <c r="N35" s="439"/>
      <c r="O35" s="441"/>
      <c r="P35" s="443"/>
      <c r="Q35" s="445"/>
    </row>
    <row r="36" spans="1:17" ht="15" customHeight="1">
      <c r="A36" s="440">
        <v>16</v>
      </c>
      <c r="B36" s="665" t="s">
        <v>283</v>
      </c>
      <c r="C36" s="5" t="s">
        <v>11</v>
      </c>
      <c r="D36" s="9"/>
      <c r="E36" s="9"/>
      <c r="F36" s="9"/>
      <c r="G36" s="9"/>
      <c r="H36" s="9"/>
      <c r="I36" s="9"/>
      <c r="J36" s="10"/>
      <c r="K36" s="432">
        <f>SUM(D36:J37)</f>
        <v>0</v>
      </c>
      <c r="L36" s="434"/>
      <c r="M36" s="436"/>
      <c r="N36" s="438"/>
      <c r="O36" s="440"/>
      <c r="P36" s="442"/>
      <c r="Q36" s="444"/>
    </row>
    <row r="37" spans="1:17" ht="15.75" customHeight="1" thickBot="1">
      <c r="A37" s="441"/>
      <c r="B37" s="663"/>
      <c r="C37" s="6" t="s">
        <v>12</v>
      </c>
      <c r="D37" s="11"/>
      <c r="E37" s="11"/>
      <c r="F37" s="11"/>
      <c r="G37" s="11"/>
      <c r="H37" s="11"/>
      <c r="I37" s="11"/>
      <c r="J37" s="12"/>
      <c r="K37" s="433"/>
      <c r="L37" s="435"/>
      <c r="M37" s="437"/>
      <c r="N37" s="439"/>
      <c r="O37" s="441"/>
      <c r="P37" s="443"/>
      <c r="Q37" s="445"/>
    </row>
    <row r="38" spans="1:17" ht="15" customHeight="1">
      <c r="A38" s="440">
        <v>17</v>
      </c>
      <c r="B38" s="665" t="s">
        <v>284</v>
      </c>
      <c r="C38" s="5" t="s">
        <v>11</v>
      </c>
      <c r="D38" s="9"/>
      <c r="E38" s="9"/>
      <c r="F38" s="9"/>
      <c r="G38" s="9"/>
      <c r="H38" s="9"/>
      <c r="I38" s="9"/>
      <c r="J38" s="10"/>
      <c r="K38" s="432">
        <f>SUM(D38:J39)</f>
        <v>0</v>
      </c>
      <c r="L38" s="434"/>
      <c r="M38" s="436"/>
      <c r="N38" s="438"/>
      <c r="O38" s="440"/>
      <c r="P38" s="442"/>
      <c r="Q38" s="444"/>
    </row>
    <row r="39" spans="1:17" ht="15.75" customHeight="1" thickBot="1">
      <c r="A39" s="441"/>
      <c r="B39" s="663"/>
      <c r="C39" s="6" t="s">
        <v>12</v>
      </c>
      <c r="D39" s="11"/>
      <c r="E39" s="11"/>
      <c r="F39" s="11"/>
      <c r="G39" s="11"/>
      <c r="H39" s="11"/>
      <c r="I39" s="11"/>
      <c r="J39" s="12"/>
      <c r="K39" s="433"/>
      <c r="L39" s="435"/>
      <c r="M39" s="437"/>
      <c r="N39" s="439"/>
      <c r="O39" s="441"/>
      <c r="P39" s="443"/>
      <c r="Q39" s="445"/>
    </row>
    <row r="40" spans="1:17" ht="15" customHeight="1">
      <c r="A40" s="440">
        <v>18</v>
      </c>
      <c r="B40" s="665" t="s">
        <v>242</v>
      </c>
      <c r="C40" s="5" t="s">
        <v>11</v>
      </c>
      <c r="D40" s="9"/>
      <c r="E40" s="9"/>
      <c r="F40" s="9"/>
      <c r="G40" s="9"/>
      <c r="H40" s="9"/>
      <c r="I40" s="9"/>
      <c r="J40" s="10"/>
      <c r="K40" s="432">
        <f>SUM(D40:J41)</f>
        <v>0</v>
      </c>
      <c r="L40" s="434"/>
      <c r="M40" s="436"/>
      <c r="N40" s="438"/>
      <c r="O40" s="440"/>
      <c r="P40" s="442"/>
      <c r="Q40" s="444"/>
    </row>
    <row r="41" spans="1:17" ht="15.75" customHeight="1" thickBot="1">
      <c r="A41" s="441"/>
      <c r="B41" s="663"/>
      <c r="C41" s="6" t="s">
        <v>12</v>
      </c>
      <c r="D41" s="11"/>
      <c r="E41" s="11"/>
      <c r="F41" s="11"/>
      <c r="G41" s="11"/>
      <c r="H41" s="11"/>
      <c r="I41" s="11"/>
      <c r="J41" s="12"/>
      <c r="K41" s="433"/>
      <c r="L41" s="435"/>
      <c r="M41" s="437"/>
      <c r="N41" s="439"/>
      <c r="O41" s="441"/>
      <c r="P41" s="443"/>
      <c r="Q41" s="445"/>
    </row>
    <row r="42" spans="1:17" ht="15" customHeight="1">
      <c r="A42" s="440">
        <v>19</v>
      </c>
      <c r="B42" s="665" t="s">
        <v>243</v>
      </c>
      <c r="C42" s="5" t="s">
        <v>11</v>
      </c>
      <c r="D42" s="9"/>
      <c r="E42" s="9"/>
      <c r="F42" s="9"/>
      <c r="G42" s="9"/>
      <c r="H42" s="9"/>
      <c r="I42" s="9"/>
      <c r="J42" s="10"/>
      <c r="K42" s="432">
        <f>SUM(D42:J43)</f>
        <v>0</v>
      </c>
      <c r="L42" s="434"/>
      <c r="M42" s="436"/>
      <c r="N42" s="438"/>
      <c r="O42" s="440"/>
      <c r="P42" s="442"/>
      <c r="Q42" s="444"/>
    </row>
    <row r="43" spans="1:17" ht="15.75" customHeight="1" thickBot="1">
      <c r="A43" s="441"/>
      <c r="B43" s="663"/>
      <c r="C43" s="6" t="s">
        <v>12</v>
      </c>
      <c r="D43" s="11"/>
      <c r="E43" s="11"/>
      <c r="F43" s="11"/>
      <c r="G43" s="11"/>
      <c r="H43" s="11"/>
      <c r="I43" s="11"/>
      <c r="J43" s="12"/>
      <c r="K43" s="433"/>
      <c r="L43" s="435"/>
      <c r="M43" s="437"/>
      <c r="N43" s="439"/>
      <c r="O43" s="441"/>
      <c r="P43" s="443"/>
      <c r="Q43" s="445"/>
    </row>
    <row r="44" spans="1:17" ht="15" customHeight="1">
      <c r="A44" s="440">
        <v>20</v>
      </c>
      <c r="B44" s="665" t="s">
        <v>285</v>
      </c>
      <c r="C44" s="5" t="s">
        <v>11</v>
      </c>
      <c r="D44" s="9"/>
      <c r="E44" s="9"/>
      <c r="F44" s="9"/>
      <c r="G44" s="9"/>
      <c r="H44" s="9"/>
      <c r="I44" s="9"/>
      <c r="J44" s="10"/>
      <c r="K44" s="432">
        <f>SUM(D44:J45)</f>
        <v>0</v>
      </c>
      <c r="L44" s="434"/>
      <c r="M44" s="436"/>
      <c r="N44" s="438"/>
      <c r="O44" s="440"/>
      <c r="P44" s="442"/>
      <c r="Q44" s="444"/>
    </row>
    <row r="45" spans="1:17" ht="15.75" customHeight="1" thickBot="1">
      <c r="A45" s="441"/>
      <c r="B45" s="663"/>
      <c r="C45" s="6" t="s">
        <v>12</v>
      </c>
      <c r="D45" s="11"/>
      <c r="E45" s="11"/>
      <c r="F45" s="11"/>
      <c r="G45" s="11"/>
      <c r="H45" s="11"/>
      <c r="I45" s="11"/>
      <c r="J45" s="12"/>
      <c r="K45" s="433"/>
      <c r="L45" s="435"/>
      <c r="M45" s="437"/>
      <c r="N45" s="439"/>
      <c r="O45" s="441"/>
      <c r="P45" s="443"/>
      <c r="Q45" s="445"/>
    </row>
    <row r="46" spans="1:17" ht="15" customHeight="1">
      <c r="A46" s="440">
        <v>21</v>
      </c>
      <c r="B46" s="665" t="s">
        <v>247</v>
      </c>
      <c r="C46" s="5" t="s">
        <v>11</v>
      </c>
      <c r="D46" s="9"/>
      <c r="E46" s="9"/>
      <c r="F46" s="9"/>
      <c r="G46" s="9"/>
      <c r="H46" s="9"/>
      <c r="I46" s="9"/>
      <c r="J46" s="10"/>
      <c r="K46" s="432">
        <f>SUM(D46:J47)</f>
        <v>0</v>
      </c>
      <c r="L46" s="434"/>
      <c r="M46" s="436"/>
      <c r="N46" s="438"/>
      <c r="O46" s="440"/>
      <c r="P46" s="442"/>
      <c r="Q46" s="444"/>
    </row>
    <row r="47" spans="1:17" ht="15.75" customHeight="1" thickBot="1">
      <c r="A47" s="441"/>
      <c r="B47" s="663"/>
      <c r="C47" s="6" t="s">
        <v>12</v>
      </c>
      <c r="D47" s="11"/>
      <c r="E47" s="11"/>
      <c r="F47" s="11"/>
      <c r="G47" s="11"/>
      <c r="H47" s="11"/>
      <c r="I47" s="11"/>
      <c r="J47" s="12"/>
      <c r="K47" s="433"/>
      <c r="L47" s="435"/>
      <c r="M47" s="437"/>
      <c r="N47" s="439"/>
      <c r="O47" s="441"/>
      <c r="P47" s="443"/>
      <c r="Q47" s="445"/>
    </row>
    <row r="48" spans="1:17" ht="15" customHeight="1">
      <c r="A48" s="440">
        <v>22</v>
      </c>
      <c r="B48" s="665" t="s">
        <v>248</v>
      </c>
      <c r="C48" s="5" t="s">
        <v>11</v>
      </c>
      <c r="D48" s="9"/>
      <c r="E48" s="9"/>
      <c r="F48" s="9"/>
      <c r="G48" s="9"/>
      <c r="H48" s="9"/>
      <c r="I48" s="9"/>
      <c r="J48" s="10"/>
      <c r="K48" s="432">
        <f>SUM(D48:J49)</f>
        <v>0</v>
      </c>
      <c r="L48" s="434"/>
      <c r="M48" s="436"/>
      <c r="N48" s="438"/>
      <c r="O48" s="440"/>
      <c r="P48" s="442"/>
      <c r="Q48" s="444"/>
    </row>
    <row r="49" spans="1:17" ht="15.75" customHeight="1" thickBot="1">
      <c r="A49" s="441"/>
      <c r="B49" s="663"/>
      <c r="C49" s="6" t="s">
        <v>12</v>
      </c>
      <c r="D49" s="11"/>
      <c r="E49" s="11"/>
      <c r="F49" s="11"/>
      <c r="G49" s="11"/>
      <c r="H49" s="11"/>
      <c r="I49" s="11"/>
      <c r="J49" s="12"/>
      <c r="K49" s="433"/>
      <c r="L49" s="435"/>
      <c r="M49" s="437"/>
      <c r="N49" s="439"/>
      <c r="O49" s="441"/>
      <c r="P49" s="443"/>
      <c r="Q49" s="445"/>
    </row>
    <row r="50" spans="1:17" ht="15" customHeight="1">
      <c r="A50" s="440">
        <v>23</v>
      </c>
      <c r="B50" s="665" t="s">
        <v>249</v>
      </c>
      <c r="C50" s="5" t="s">
        <v>11</v>
      </c>
      <c r="D50" s="9"/>
      <c r="E50" s="9"/>
      <c r="F50" s="9"/>
      <c r="G50" s="9"/>
      <c r="H50" s="9"/>
      <c r="I50" s="9"/>
      <c r="J50" s="10"/>
      <c r="K50" s="432">
        <f>SUM(D50:J51)</f>
        <v>0</v>
      </c>
      <c r="L50" s="434"/>
      <c r="M50" s="436"/>
      <c r="N50" s="438"/>
      <c r="O50" s="440"/>
      <c r="P50" s="442"/>
      <c r="Q50" s="444"/>
    </row>
    <row r="51" spans="1:17" ht="15.75" customHeight="1" thickBot="1">
      <c r="A51" s="441"/>
      <c r="B51" s="663"/>
      <c r="C51" s="6" t="s">
        <v>12</v>
      </c>
      <c r="D51" s="11"/>
      <c r="E51" s="11"/>
      <c r="F51" s="11"/>
      <c r="G51" s="11"/>
      <c r="H51" s="11"/>
      <c r="I51" s="11"/>
      <c r="J51" s="12"/>
      <c r="K51" s="433"/>
      <c r="L51" s="435"/>
      <c r="M51" s="437"/>
      <c r="N51" s="439"/>
      <c r="O51" s="441"/>
      <c r="P51" s="443"/>
      <c r="Q51" s="445"/>
    </row>
    <row r="52" spans="1:17" ht="15" customHeight="1">
      <c r="A52" s="440">
        <v>24</v>
      </c>
      <c r="B52" s="665" t="s">
        <v>250</v>
      </c>
      <c r="C52" s="5" t="s">
        <v>11</v>
      </c>
      <c r="D52" s="9"/>
      <c r="E52" s="9"/>
      <c r="F52" s="9"/>
      <c r="G52" s="9"/>
      <c r="H52" s="9"/>
      <c r="I52" s="9"/>
      <c r="J52" s="10"/>
      <c r="K52" s="432">
        <f>SUM(D52:J53)</f>
        <v>0</v>
      </c>
      <c r="L52" s="434"/>
      <c r="M52" s="436"/>
      <c r="N52" s="438"/>
      <c r="O52" s="440"/>
      <c r="P52" s="442"/>
      <c r="Q52" s="444"/>
    </row>
    <row r="53" spans="1:17" ht="15.75" customHeight="1" thickBot="1">
      <c r="A53" s="441"/>
      <c r="B53" s="663"/>
      <c r="C53" s="6" t="s">
        <v>12</v>
      </c>
      <c r="D53" s="11"/>
      <c r="E53" s="11"/>
      <c r="F53" s="11"/>
      <c r="G53" s="11"/>
      <c r="H53" s="11"/>
      <c r="I53" s="11"/>
      <c r="J53" s="12"/>
      <c r="K53" s="433"/>
      <c r="L53" s="435"/>
      <c r="M53" s="437"/>
      <c r="N53" s="439"/>
      <c r="O53" s="441"/>
      <c r="P53" s="443"/>
      <c r="Q53" s="445"/>
    </row>
    <row r="54" spans="1:17" ht="15" customHeight="1">
      <c r="A54" s="440">
        <v>25</v>
      </c>
      <c r="B54" s="665" t="s">
        <v>286</v>
      </c>
      <c r="C54" s="5" t="s">
        <v>11</v>
      </c>
      <c r="D54" s="9"/>
      <c r="E54" s="9"/>
      <c r="F54" s="9"/>
      <c r="G54" s="9"/>
      <c r="H54" s="9"/>
      <c r="I54" s="9"/>
      <c r="J54" s="10"/>
      <c r="K54" s="432">
        <f>SUM(D54:J55)</f>
        <v>0</v>
      </c>
      <c r="L54" s="434"/>
      <c r="M54" s="436"/>
      <c r="N54" s="438"/>
      <c r="O54" s="440"/>
      <c r="P54" s="442"/>
      <c r="Q54" s="444"/>
    </row>
    <row r="55" spans="1:17" ht="15.75" customHeight="1" thickBot="1">
      <c r="A55" s="441"/>
      <c r="B55" s="663"/>
      <c r="C55" s="6" t="s">
        <v>12</v>
      </c>
      <c r="D55" s="11"/>
      <c r="E55" s="11"/>
      <c r="F55" s="11"/>
      <c r="G55" s="11"/>
      <c r="H55" s="11"/>
      <c r="I55" s="11"/>
      <c r="J55" s="12"/>
      <c r="K55" s="433"/>
      <c r="L55" s="435"/>
      <c r="M55" s="437"/>
      <c r="N55" s="439"/>
      <c r="O55" s="441"/>
      <c r="P55" s="443"/>
      <c r="Q55" s="445"/>
    </row>
    <row r="56" spans="1:17" ht="15" customHeight="1">
      <c r="A56" s="440">
        <v>26</v>
      </c>
      <c r="B56" s="665" t="s">
        <v>252</v>
      </c>
      <c r="C56" s="5" t="s">
        <v>11</v>
      </c>
      <c r="D56" s="9"/>
      <c r="E56" s="9"/>
      <c r="F56" s="9"/>
      <c r="G56" s="9"/>
      <c r="H56" s="9"/>
      <c r="I56" s="9"/>
      <c r="J56" s="10"/>
      <c r="K56" s="432">
        <f>SUM(D56:J57)</f>
        <v>0</v>
      </c>
      <c r="L56" s="434"/>
      <c r="M56" s="436"/>
      <c r="N56" s="438"/>
      <c r="O56" s="440"/>
      <c r="P56" s="442"/>
      <c r="Q56" s="444"/>
    </row>
    <row r="57" spans="1:17" ht="15.75" customHeight="1" thickBot="1">
      <c r="A57" s="441"/>
      <c r="B57" s="663"/>
      <c r="C57" s="6" t="s">
        <v>12</v>
      </c>
      <c r="D57" s="11"/>
      <c r="E57" s="11"/>
      <c r="F57" s="11"/>
      <c r="G57" s="11"/>
      <c r="H57" s="11"/>
      <c r="I57" s="11"/>
      <c r="J57" s="12"/>
      <c r="K57" s="433"/>
      <c r="L57" s="435"/>
      <c r="M57" s="437"/>
      <c r="N57" s="439"/>
      <c r="O57" s="441"/>
      <c r="P57" s="443"/>
      <c r="Q57" s="445"/>
    </row>
    <row r="58" spans="1:17" ht="15" customHeight="1">
      <c r="A58" s="440">
        <v>27</v>
      </c>
      <c r="B58" s="665" t="s">
        <v>253</v>
      </c>
      <c r="C58" s="5" t="s">
        <v>11</v>
      </c>
      <c r="D58" s="9"/>
      <c r="E58" s="9"/>
      <c r="F58" s="9"/>
      <c r="G58" s="9"/>
      <c r="H58" s="9"/>
      <c r="I58" s="9"/>
      <c r="J58" s="10"/>
      <c r="K58" s="432">
        <f>SUM(D58:J59)</f>
        <v>0</v>
      </c>
      <c r="L58" s="434"/>
      <c r="M58" s="436"/>
      <c r="N58" s="438"/>
      <c r="O58" s="440"/>
      <c r="P58" s="442"/>
      <c r="Q58" s="444"/>
    </row>
    <row r="59" spans="1:17" ht="15.75" customHeight="1" thickBot="1">
      <c r="A59" s="441"/>
      <c r="B59" s="663"/>
      <c r="C59" s="6" t="s">
        <v>12</v>
      </c>
      <c r="D59" s="11"/>
      <c r="E59" s="11"/>
      <c r="F59" s="11"/>
      <c r="G59" s="11"/>
      <c r="H59" s="11"/>
      <c r="I59" s="11"/>
      <c r="J59" s="12"/>
      <c r="K59" s="433"/>
      <c r="L59" s="435"/>
      <c r="M59" s="437"/>
      <c r="N59" s="439"/>
      <c r="O59" s="441"/>
      <c r="P59" s="443"/>
      <c r="Q59" s="445"/>
    </row>
    <row r="60" spans="1:17" ht="15" customHeight="1">
      <c r="A60" s="440">
        <v>28</v>
      </c>
      <c r="B60" s="665" t="s">
        <v>254</v>
      </c>
      <c r="C60" s="5" t="s">
        <v>11</v>
      </c>
      <c r="D60" s="9"/>
      <c r="E60" s="9"/>
      <c r="F60" s="9"/>
      <c r="G60" s="9"/>
      <c r="H60" s="9"/>
      <c r="I60" s="9"/>
      <c r="J60" s="10"/>
      <c r="K60" s="432">
        <f>SUM(D60:J61)</f>
        <v>0</v>
      </c>
      <c r="L60" s="434"/>
      <c r="M60" s="436"/>
      <c r="N60" s="438"/>
      <c r="O60" s="440"/>
      <c r="P60" s="442"/>
      <c r="Q60" s="444"/>
    </row>
    <row r="61" spans="1:17" ht="15.75" customHeight="1" thickBot="1">
      <c r="A61" s="441"/>
      <c r="B61" s="663"/>
      <c r="C61" s="6" t="s">
        <v>12</v>
      </c>
      <c r="D61" s="11"/>
      <c r="E61" s="11"/>
      <c r="F61" s="11"/>
      <c r="G61" s="11"/>
      <c r="H61" s="11"/>
      <c r="I61" s="11"/>
      <c r="J61" s="12"/>
      <c r="K61" s="433"/>
      <c r="L61" s="435"/>
      <c r="M61" s="437"/>
      <c r="N61" s="439"/>
      <c r="O61" s="441"/>
      <c r="P61" s="443"/>
      <c r="Q61" s="445"/>
    </row>
    <row r="62" spans="1:17" ht="15" customHeight="1">
      <c r="A62" s="440">
        <v>29</v>
      </c>
      <c r="B62" s="665" t="s">
        <v>255</v>
      </c>
      <c r="C62" s="5" t="s">
        <v>11</v>
      </c>
      <c r="D62" s="9"/>
      <c r="E62" s="9"/>
      <c r="F62" s="9"/>
      <c r="G62" s="9"/>
      <c r="H62" s="9"/>
      <c r="I62" s="9"/>
      <c r="J62" s="10"/>
      <c r="K62" s="432">
        <f>SUM(D62:J63)</f>
        <v>0</v>
      </c>
      <c r="L62" s="434"/>
      <c r="M62" s="436"/>
      <c r="N62" s="438"/>
      <c r="O62" s="440"/>
      <c r="P62" s="442"/>
      <c r="Q62" s="444"/>
    </row>
    <row r="63" spans="1:17" ht="15.75" customHeight="1" thickBot="1">
      <c r="A63" s="441"/>
      <c r="B63" s="663"/>
      <c r="C63" s="6" t="s">
        <v>12</v>
      </c>
      <c r="D63" s="11"/>
      <c r="E63" s="11"/>
      <c r="F63" s="11"/>
      <c r="G63" s="11"/>
      <c r="H63" s="11"/>
      <c r="I63" s="11"/>
      <c r="J63" s="12"/>
      <c r="K63" s="433"/>
      <c r="L63" s="435"/>
      <c r="M63" s="437"/>
      <c r="N63" s="439"/>
      <c r="O63" s="441"/>
      <c r="P63" s="443"/>
      <c r="Q63" s="445"/>
    </row>
    <row r="64" spans="1:17" ht="15" customHeight="1">
      <c r="A64" s="440">
        <v>30</v>
      </c>
      <c r="B64" s="665" t="s">
        <v>256</v>
      </c>
      <c r="C64" s="5" t="s">
        <v>11</v>
      </c>
      <c r="D64" s="9"/>
      <c r="E64" s="9"/>
      <c r="F64" s="9"/>
      <c r="G64" s="9"/>
      <c r="H64" s="9"/>
      <c r="I64" s="9"/>
      <c r="J64" s="10"/>
      <c r="K64" s="432">
        <f>SUM(D64:J65)</f>
        <v>0</v>
      </c>
      <c r="L64" s="434"/>
      <c r="M64" s="436"/>
      <c r="N64" s="438"/>
      <c r="O64" s="440"/>
      <c r="P64" s="442"/>
      <c r="Q64" s="444"/>
    </row>
    <row r="65" spans="1:17" ht="15.75" customHeight="1" thickBot="1">
      <c r="A65" s="441"/>
      <c r="B65" s="663"/>
      <c r="C65" s="6" t="s">
        <v>12</v>
      </c>
      <c r="D65" s="11"/>
      <c r="E65" s="11"/>
      <c r="F65" s="11"/>
      <c r="G65" s="11"/>
      <c r="H65" s="11"/>
      <c r="I65" s="11"/>
      <c r="J65" s="12"/>
      <c r="K65" s="433"/>
      <c r="L65" s="435"/>
      <c r="M65" s="437"/>
      <c r="N65" s="439"/>
      <c r="O65" s="441"/>
      <c r="P65" s="443"/>
      <c r="Q65" s="445"/>
    </row>
    <row r="66" spans="1:17" ht="15" customHeight="1">
      <c r="A66" s="440">
        <v>31</v>
      </c>
      <c r="B66" s="665" t="s">
        <v>257</v>
      </c>
      <c r="C66" s="5" t="s">
        <v>11</v>
      </c>
      <c r="D66" s="9"/>
      <c r="E66" s="9"/>
      <c r="F66" s="9"/>
      <c r="G66" s="9"/>
      <c r="H66" s="9"/>
      <c r="I66" s="9"/>
      <c r="J66" s="10"/>
      <c r="K66" s="432">
        <f>SUM(D66:J67)</f>
        <v>0</v>
      </c>
      <c r="L66" s="434"/>
      <c r="M66" s="436"/>
      <c r="N66" s="438"/>
      <c r="O66" s="440"/>
      <c r="P66" s="442"/>
      <c r="Q66" s="444"/>
    </row>
    <row r="67" spans="1:17" ht="15.75" customHeight="1" thickBot="1">
      <c r="A67" s="441"/>
      <c r="B67" s="663"/>
      <c r="C67" s="6" t="s">
        <v>12</v>
      </c>
      <c r="D67" s="11"/>
      <c r="E67" s="11"/>
      <c r="F67" s="11"/>
      <c r="G67" s="11"/>
      <c r="H67" s="11"/>
      <c r="I67" s="11"/>
      <c r="J67" s="12"/>
      <c r="K67" s="433"/>
      <c r="L67" s="435"/>
      <c r="M67" s="437"/>
      <c r="N67" s="439"/>
      <c r="O67" s="441"/>
      <c r="P67" s="443"/>
      <c r="Q67" s="445"/>
    </row>
    <row r="68" spans="1:17" ht="15" customHeight="1">
      <c r="A68" s="440">
        <v>32</v>
      </c>
      <c r="B68" s="665" t="s">
        <v>258</v>
      </c>
      <c r="C68" s="5" t="s">
        <v>11</v>
      </c>
      <c r="D68" s="9"/>
      <c r="E68" s="9"/>
      <c r="F68" s="9"/>
      <c r="G68" s="9"/>
      <c r="H68" s="9"/>
      <c r="I68" s="9"/>
      <c r="J68" s="10"/>
      <c r="K68" s="432">
        <f>SUM(D68:J69)</f>
        <v>0</v>
      </c>
      <c r="L68" s="434"/>
      <c r="M68" s="436"/>
      <c r="N68" s="438"/>
      <c r="O68" s="440"/>
      <c r="P68" s="442"/>
      <c r="Q68" s="444"/>
    </row>
    <row r="69" spans="1:17" ht="15.75" customHeight="1" thickBot="1">
      <c r="A69" s="441"/>
      <c r="B69" s="663"/>
      <c r="C69" s="6" t="s">
        <v>12</v>
      </c>
      <c r="D69" s="11"/>
      <c r="E69" s="11"/>
      <c r="F69" s="11"/>
      <c r="G69" s="11"/>
      <c r="H69" s="11"/>
      <c r="I69" s="11"/>
      <c r="J69" s="12"/>
      <c r="K69" s="433"/>
      <c r="L69" s="435"/>
      <c r="M69" s="437"/>
      <c r="N69" s="439"/>
      <c r="O69" s="441"/>
      <c r="P69" s="443"/>
      <c r="Q69" s="445"/>
    </row>
    <row r="70" spans="1:17" ht="15" customHeight="1">
      <c r="A70" s="440">
        <v>33</v>
      </c>
      <c r="B70" s="665" t="s">
        <v>287</v>
      </c>
      <c r="C70" s="5" t="s">
        <v>11</v>
      </c>
      <c r="D70" s="9"/>
      <c r="E70" s="9"/>
      <c r="F70" s="9"/>
      <c r="G70" s="9"/>
      <c r="H70" s="9"/>
      <c r="I70" s="9"/>
      <c r="J70" s="10"/>
      <c r="K70" s="432">
        <f>SUM(D70:J71)</f>
        <v>0</v>
      </c>
      <c r="L70" s="434"/>
      <c r="M70" s="436"/>
      <c r="N70" s="438"/>
      <c r="O70" s="440"/>
      <c r="P70" s="442"/>
      <c r="Q70" s="444"/>
    </row>
    <row r="71" spans="1:17" ht="15.75" customHeight="1" thickBot="1">
      <c r="A71" s="441"/>
      <c r="B71" s="663"/>
      <c r="C71" s="6" t="s">
        <v>12</v>
      </c>
      <c r="D71" s="11"/>
      <c r="E71" s="11"/>
      <c r="F71" s="11"/>
      <c r="G71" s="11"/>
      <c r="H71" s="11"/>
      <c r="I71" s="11"/>
      <c r="J71" s="12"/>
      <c r="K71" s="433"/>
      <c r="L71" s="435"/>
      <c r="M71" s="437"/>
      <c r="N71" s="439"/>
      <c r="O71" s="441"/>
      <c r="P71" s="443"/>
      <c r="Q71" s="445"/>
    </row>
    <row r="72" spans="1:17" ht="15" customHeight="1">
      <c r="A72" s="440">
        <v>34</v>
      </c>
      <c r="B72" s="665" t="s">
        <v>261</v>
      </c>
      <c r="C72" s="5" t="s">
        <v>11</v>
      </c>
      <c r="D72" s="9"/>
      <c r="E72" s="9"/>
      <c r="F72" s="9"/>
      <c r="G72" s="9"/>
      <c r="H72" s="9"/>
      <c r="I72" s="9"/>
      <c r="J72" s="10"/>
      <c r="K72" s="432">
        <f>SUM(D72:J73)</f>
        <v>0</v>
      </c>
      <c r="L72" s="434"/>
      <c r="M72" s="436"/>
      <c r="N72" s="438"/>
      <c r="O72" s="440"/>
      <c r="P72" s="442"/>
      <c r="Q72" s="444"/>
    </row>
    <row r="73" spans="1:17" ht="15.75" customHeight="1" thickBot="1">
      <c r="A73" s="441"/>
      <c r="B73" s="663"/>
      <c r="C73" s="6" t="s">
        <v>12</v>
      </c>
      <c r="D73" s="11"/>
      <c r="E73" s="11"/>
      <c r="F73" s="11"/>
      <c r="G73" s="11"/>
      <c r="H73" s="11"/>
      <c r="I73" s="11"/>
      <c r="J73" s="12"/>
      <c r="K73" s="433"/>
      <c r="L73" s="435"/>
      <c r="M73" s="437"/>
      <c r="N73" s="439"/>
      <c r="O73" s="441"/>
      <c r="P73" s="443"/>
      <c r="Q73" s="445"/>
    </row>
    <row r="74" spans="1:17" ht="15" customHeight="1">
      <c r="A74" s="440">
        <v>35</v>
      </c>
      <c r="B74" s="666" t="s">
        <v>262</v>
      </c>
      <c r="C74" s="5" t="s">
        <v>11</v>
      </c>
      <c r="D74" s="9"/>
      <c r="E74" s="9"/>
      <c r="F74" s="9"/>
      <c r="G74" s="9"/>
      <c r="H74" s="9"/>
      <c r="I74" s="9"/>
      <c r="J74" s="10"/>
      <c r="K74" s="432">
        <f>SUM(D74:J75)</f>
        <v>0</v>
      </c>
      <c r="L74" s="434"/>
      <c r="M74" s="436"/>
      <c r="N74" s="438"/>
      <c r="O74" s="440"/>
      <c r="P74" s="442"/>
      <c r="Q74" s="444"/>
    </row>
    <row r="75" spans="1:17" ht="15.75" customHeight="1" thickBot="1">
      <c r="A75" s="441"/>
      <c r="B75" s="664"/>
      <c r="C75" s="6" t="s">
        <v>12</v>
      </c>
      <c r="D75" s="11"/>
      <c r="E75" s="11"/>
      <c r="F75" s="11"/>
      <c r="G75" s="11"/>
      <c r="H75" s="11"/>
      <c r="I75" s="11"/>
      <c r="J75" s="12"/>
      <c r="K75" s="433"/>
      <c r="L75" s="435"/>
      <c r="M75" s="437"/>
      <c r="N75" s="439"/>
      <c r="O75" s="441"/>
      <c r="P75" s="443"/>
      <c r="Q75" s="445"/>
    </row>
    <row r="76" spans="1:17" ht="15" customHeight="1">
      <c r="A76" s="440">
        <v>36</v>
      </c>
      <c r="B76" s="666" t="s">
        <v>263</v>
      </c>
      <c r="C76" s="5" t="s">
        <v>11</v>
      </c>
      <c r="D76" s="9"/>
      <c r="E76" s="9"/>
      <c r="F76" s="9"/>
      <c r="G76" s="9"/>
      <c r="H76" s="9"/>
      <c r="I76" s="9"/>
      <c r="J76" s="10"/>
      <c r="K76" s="432">
        <f>SUM(D76:J77)</f>
        <v>0</v>
      </c>
      <c r="L76" s="434"/>
      <c r="M76" s="436"/>
      <c r="N76" s="438"/>
      <c r="O76" s="440"/>
      <c r="P76" s="442"/>
      <c r="Q76" s="444"/>
    </row>
    <row r="77" spans="1:17" ht="15.75" customHeight="1" thickBot="1">
      <c r="A77" s="441"/>
      <c r="B77" s="664"/>
      <c r="C77" s="6" t="s">
        <v>12</v>
      </c>
      <c r="D77" s="11"/>
      <c r="E77" s="11"/>
      <c r="F77" s="11"/>
      <c r="G77" s="11"/>
      <c r="H77" s="11"/>
      <c r="I77" s="11"/>
      <c r="J77" s="12"/>
      <c r="K77" s="433"/>
      <c r="L77" s="435"/>
      <c r="M77" s="437"/>
      <c r="N77" s="439"/>
      <c r="O77" s="441"/>
      <c r="P77" s="443"/>
      <c r="Q77" s="445"/>
    </row>
    <row r="78" spans="1:17" ht="15" customHeight="1">
      <c r="A78" s="440">
        <v>37</v>
      </c>
      <c r="B78" s="666" t="s">
        <v>264</v>
      </c>
      <c r="C78" s="5" t="s">
        <v>11</v>
      </c>
      <c r="D78" s="9"/>
      <c r="E78" s="9"/>
      <c r="F78" s="9"/>
      <c r="G78" s="9"/>
      <c r="H78" s="9"/>
      <c r="I78" s="9"/>
      <c r="J78" s="10"/>
      <c r="K78" s="432">
        <f>SUM(D78:J79)</f>
        <v>0</v>
      </c>
      <c r="L78" s="434"/>
      <c r="M78" s="436"/>
      <c r="N78" s="438"/>
      <c r="O78" s="440"/>
      <c r="P78" s="442"/>
      <c r="Q78" s="444"/>
    </row>
    <row r="79" spans="1:17" ht="15.75" customHeight="1" thickBot="1">
      <c r="A79" s="441"/>
      <c r="B79" s="664"/>
      <c r="C79" s="6" t="s">
        <v>12</v>
      </c>
      <c r="D79" s="11"/>
      <c r="E79" s="11"/>
      <c r="F79" s="11"/>
      <c r="G79" s="11"/>
      <c r="H79" s="11"/>
      <c r="I79" s="11"/>
      <c r="J79" s="12"/>
      <c r="K79" s="433"/>
      <c r="L79" s="435"/>
      <c r="M79" s="437"/>
      <c r="N79" s="439"/>
      <c r="O79" s="441"/>
      <c r="P79" s="443"/>
      <c r="Q79" s="445"/>
    </row>
    <row r="80" spans="1:17" ht="15" customHeight="1">
      <c r="A80" s="440">
        <v>38</v>
      </c>
      <c r="B80" s="666" t="s">
        <v>265</v>
      </c>
      <c r="C80" s="5" t="s">
        <v>11</v>
      </c>
      <c r="D80" s="9"/>
      <c r="E80" s="9"/>
      <c r="F80" s="9"/>
      <c r="G80" s="9"/>
      <c r="H80" s="9"/>
      <c r="I80" s="9"/>
      <c r="J80" s="10"/>
      <c r="K80" s="432">
        <f>SUM(D80:J81)</f>
        <v>0</v>
      </c>
      <c r="L80" s="434"/>
      <c r="M80" s="436"/>
      <c r="N80" s="438"/>
      <c r="O80" s="440"/>
      <c r="P80" s="442"/>
      <c r="Q80" s="444"/>
    </row>
    <row r="81" spans="1:17" ht="15.75" customHeight="1" thickBot="1">
      <c r="A81" s="441"/>
      <c r="B81" s="664"/>
      <c r="C81" s="6" t="s">
        <v>12</v>
      </c>
      <c r="D81" s="11"/>
      <c r="E81" s="11"/>
      <c r="F81" s="11"/>
      <c r="G81" s="11"/>
      <c r="H81" s="11"/>
      <c r="I81" s="11"/>
      <c r="J81" s="12"/>
      <c r="K81" s="433"/>
      <c r="L81" s="435"/>
      <c r="M81" s="437"/>
      <c r="N81" s="439"/>
      <c r="O81" s="441"/>
      <c r="P81" s="443"/>
      <c r="Q81" s="445"/>
    </row>
    <row r="82" spans="1:17" ht="15" customHeight="1">
      <c r="A82" s="440">
        <v>39</v>
      </c>
      <c r="B82" s="666" t="s">
        <v>266</v>
      </c>
      <c r="C82" s="5" t="s">
        <v>11</v>
      </c>
      <c r="D82" s="9"/>
      <c r="E82" s="9"/>
      <c r="F82" s="9"/>
      <c r="G82" s="9"/>
      <c r="H82" s="9"/>
      <c r="I82" s="9"/>
      <c r="J82" s="10"/>
      <c r="K82" s="432">
        <f>SUM(D82:J83)</f>
        <v>0</v>
      </c>
      <c r="L82" s="434"/>
      <c r="M82" s="436"/>
      <c r="N82" s="438"/>
      <c r="O82" s="440"/>
      <c r="P82" s="442"/>
      <c r="Q82" s="444"/>
    </row>
    <row r="83" spans="1:17" ht="15.75" customHeight="1" thickBot="1">
      <c r="A83" s="441"/>
      <c r="B83" s="664"/>
      <c r="C83" s="6" t="s">
        <v>12</v>
      </c>
      <c r="D83" s="11"/>
      <c r="E83" s="11"/>
      <c r="F83" s="11"/>
      <c r="G83" s="11"/>
      <c r="H83" s="11"/>
      <c r="I83" s="11"/>
      <c r="J83" s="12"/>
      <c r="K83" s="433"/>
      <c r="L83" s="435"/>
      <c r="M83" s="437"/>
      <c r="N83" s="439"/>
      <c r="O83" s="441"/>
      <c r="P83" s="443"/>
      <c r="Q83" s="445"/>
    </row>
    <row r="84" spans="1:17" ht="15" customHeight="1">
      <c r="A84" s="440">
        <v>40</v>
      </c>
      <c r="B84" s="665" t="s">
        <v>267</v>
      </c>
      <c r="C84" s="5" t="s">
        <v>11</v>
      </c>
      <c r="D84" s="9"/>
      <c r="E84" s="9"/>
      <c r="F84" s="9"/>
      <c r="G84" s="9"/>
      <c r="H84" s="9"/>
      <c r="I84" s="9"/>
      <c r="J84" s="10"/>
      <c r="K84" s="432">
        <f>SUM(D84:J85)</f>
        <v>0</v>
      </c>
      <c r="L84" s="434"/>
      <c r="M84" s="436"/>
      <c r="N84" s="438"/>
      <c r="O84" s="440"/>
      <c r="P84" s="442"/>
      <c r="Q84" s="444"/>
    </row>
    <row r="85" spans="1:17" ht="15.75" customHeight="1" thickBot="1">
      <c r="A85" s="441"/>
      <c r="B85" s="663"/>
      <c r="C85" s="6" t="s">
        <v>12</v>
      </c>
      <c r="D85" s="11"/>
      <c r="E85" s="11"/>
      <c r="F85" s="11"/>
      <c r="G85" s="11"/>
      <c r="H85" s="11"/>
      <c r="I85" s="11"/>
      <c r="J85" s="12"/>
      <c r="K85" s="433"/>
      <c r="L85" s="435"/>
      <c r="M85" s="437"/>
      <c r="N85" s="439"/>
      <c r="O85" s="441"/>
      <c r="P85" s="443"/>
      <c r="Q85" s="445"/>
    </row>
    <row r="86" spans="1:17" ht="15" customHeight="1">
      <c r="A86" s="440">
        <v>41</v>
      </c>
      <c r="B86" s="665" t="s">
        <v>268</v>
      </c>
      <c r="C86" s="5" t="s">
        <v>11</v>
      </c>
      <c r="D86" s="9"/>
      <c r="E86" s="9"/>
      <c r="F86" s="9"/>
      <c r="G86" s="9"/>
      <c r="H86" s="9"/>
      <c r="I86" s="9"/>
      <c r="J86" s="10"/>
      <c r="K86" s="432">
        <f>SUM(D86:J87)</f>
        <v>0</v>
      </c>
      <c r="L86" s="434"/>
      <c r="M86" s="436"/>
      <c r="N86" s="438"/>
      <c r="O86" s="440"/>
      <c r="P86" s="442"/>
      <c r="Q86" s="444"/>
    </row>
    <row r="87" spans="1:17" ht="15.75" customHeight="1" thickBot="1">
      <c r="A87" s="441"/>
      <c r="B87" s="663"/>
      <c r="C87" s="6" t="s">
        <v>12</v>
      </c>
      <c r="D87" s="11"/>
      <c r="E87" s="11"/>
      <c r="F87" s="11"/>
      <c r="G87" s="11"/>
      <c r="H87" s="11"/>
      <c r="I87" s="11"/>
      <c r="J87" s="12"/>
      <c r="K87" s="433"/>
      <c r="L87" s="435"/>
      <c r="M87" s="437"/>
      <c r="N87" s="439"/>
      <c r="O87" s="441"/>
      <c r="P87" s="443"/>
      <c r="Q87" s="445"/>
    </row>
    <row r="88" spans="1:17" ht="15" customHeight="1">
      <c r="A88" s="440">
        <v>42</v>
      </c>
      <c r="B88" s="665" t="s">
        <v>288</v>
      </c>
      <c r="C88" s="5" t="s">
        <v>11</v>
      </c>
      <c r="D88" s="9"/>
      <c r="E88" s="9"/>
      <c r="F88" s="9"/>
      <c r="G88" s="9"/>
      <c r="H88" s="9"/>
      <c r="I88" s="9"/>
      <c r="J88" s="10"/>
      <c r="K88" s="432">
        <f>SUM(D88:J89)</f>
        <v>0</v>
      </c>
      <c r="L88" s="434"/>
      <c r="M88" s="436"/>
      <c r="N88" s="438"/>
      <c r="O88" s="440"/>
      <c r="P88" s="442"/>
      <c r="Q88" s="444"/>
    </row>
    <row r="89" spans="1:17" ht="15.75" customHeight="1" thickBot="1">
      <c r="A89" s="441"/>
      <c r="B89" s="663"/>
      <c r="C89" s="6" t="s">
        <v>12</v>
      </c>
      <c r="D89" s="11"/>
      <c r="E89" s="11"/>
      <c r="F89" s="11"/>
      <c r="G89" s="11"/>
      <c r="H89" s="11"/>
      <c r="I89" s="11"/>
      <c r="J89" s="12"/>
      <c r="K89" s="433"/>
      <c r="L89" s="435"/>
      <c r="M89" s="437"/>
      <c r="N89" s="439"/>
      <c r="O89" s="441"/>
      <c r="P89" s="443"/>
      <c r="Q89" s="445"/>
    </row>
    <row r="90" spans="1:17" ht="15" customHeight="1">
      <c r="A90" s="440">
        <v>43</v>
      </c>
      <c r="B90" s="665" t="s">
        <v>270</v>
      </c>
      <c r="C90" s="5" t="s">
        <v>11</v>
      </c>
      <c r="D90" s="9"/>
      <c r="E90" s="9"/>
      <c r="F90" s="9"/>
      <c r="G90" s="9"/>
      <c r="H90" s="9"/>
      <c r="I90" s="9"/>
      <c r="J90" s="10"/>
      <c r="K90" s="432">
        <f>SUM(D90:J91)</f>
        <v>0</v>
      </c>
      <c r="L90" s="434"/>
      <c r="M90" s="436"/>
      <c r="N90" s="438"/>
      <c r="O90" s="440"/>
      <c r="P90" s="442"/>
      <c r="Q90" s="444"/>
    </row>
    <row r="91" spans="1:17" ht="15.75" customHeight="1" thickBot="1">
      <c r="A91" s="441"/>
      <c r="B91" s="663"/>
      <c r="C91" s="6" t="s">
        <v>12</v>
      </c>
      <c r="D91" s="11"/>
      <c r="E91" s="11"/>
      <c r="F91" s="11"/>
      <c r="G91" s="11"/>
      <c r="H91" s="11"/>
      <c r="I91" s="11"/>
      <c r="J91" s="12"/>
      <c r="K91" s="433"/>
      <c r="L91" s="435"/>
      <c r="M91" s="437"/>
      <c r="N91" s="439"/>
      <c r="O91" s="441"/>
      <c r="P91" s="443"/>
      <c r="Q91" s="445"/>
    </row>
    <row r="92" spans="1:17" ht="15" customHeight="1">
      <c r="A92" s="440">
        <v>44</v>
      </c>
      <c r="B92" s="665" t="s">
        <v>271</v>
      </c>
      <c r="C92" s="5" t="s">
        <v>11</v>
      </c>
      <c r="D92" s="9"/>
      <c r="E92" s="9"/>
      <c r="F92" s="9"/>
      <c r="G92" s="9"/>
      <c r="H92" s="9"/>
      <c r="I92" s="9"/>
      <c r="J92" s="10"/>
      <c r="K92" s="432">
        <f>SUM(D92:J93)</f>
        <v>0</v>
      </c>
      <c r="L92" s="434"/>
      <c r="M92" s="436"/>
      <c r="N92" s="438"/>
      <c r="O92" s="440"/>
      <c r="P92" s="442"/>
      <c r="Q92" s="444"/>
    </row>
    <row r="93" spans="1:17" ht="15.75" customHeight="1" thickBot="1">
      <c r="A93" s="441"/>
      <c r="B93" s="663"/>
      <c r="C93" s="6" t="s">
        <v>12</v>
      </c>
      <c r="D93" s="11"/>
      <c r="E93" s="11"/>
      <c r="F93" s="11"/>
      <c r="G93" s="11"/>
      <c r="H93" s="11"/>
      <c r="I93" s="11"/>
      <c r="J93" s="12"/>
      <c r="K93" s="433"/>
      <c r="L93" s="435"/>
      <c r="M93" s="437"/>
      <c r="N93" s="439"/>
      <c r="O93" s="441"/>
      <c r="P93" s="443"/>
      <c r="Q93" s="445"/>
    </row>
    <row r="94" spans="1:17" ht="15" customHeight="1">
      <c r="A94" s="440">
        <v>45</v>
      </c>
      <c r="B94" s="665" t="s">
        <v>272</v>
      </c>
      <c r="C94" s="5" t="s">
        <v>11</v>
      </c>
      <c r="D94" s="9"/>
      <c r="E94" s="9"/>
      <c r="F94" s="9"/>
      <c r="G94" s="9"/>
      <c r="H94" s="9"/>
      <c r="I94" s="9"/>
      <c r="J94" s="10"/>
      <c r="K94" s="432">
        <f>SUM(D94:J95)</f>
        <v>0</v>
      </c>
      <c r="L94" s="434"/>
      <c r="M94" s="436"/>
      <c r="N94" s="438"/>
      <c r="O94" s="440"/>
      <c r="P94" s="442"/>
      <c r="Q94" s="444"/>
    </row>
    <row r="95" spans="1:17" ht="15.75" customHeight="1" thickBot="1">
      <c r="A95" s="441"/>
      <c r="B95" s="663"/>
      <c r="C95" s="6" t="s">
        <v>12</v>
      </c>
      <c r="D95" s="11"/>
      <c r="E95" s="11"/>
      <c r="F95" s="11"/>
      <c r="G95" s="11"/>
      <c r="H95" s="11"/>
      <c r="I95" s="11"/>
      <c r="J95" s="12"/>
      <c r="K95" s="433"/>
      <c r="L95" s="435"/>
      <c r="M95" s="437"/>
      <c r="N95" s="439"/>
      <c r="O95" s="441"/>
      <c r="P95" s="443"/>
      <c r="Q95" s="445"/>
    </row>
    <row r="96" spans="1:17" ht="15.75" customHeight="1">
      <c r="A96" s="440">
        <v>46</v>
      </c>
      <c r="B96" s="665" t="s">
        <v>289</v>
      </c>
      <c r="C96" s="5" t="s">
        <v>11</v>
      </c>
      <c r="D96" s="9"/>
      <c r="E96" s="9"/>
      <c r="F96" s="9"/>
      <c r="G96" s="9"/>
      <c r="H96" s="9"/>
      <c r="I96" s="9"/>
      <c r="J96" s="10"/>
      <c r="K96" s="432">
        <f>SUM(D96:J97)</f>
        <v>0</v>
      </c>
      <c r="L96" s="494"/>
      <c r="M96" s="436"/>
      <c r="N96" s="438"/>
      <c r="O96" s="440"/>
      <c r="P96" s="442"/>
      <c r="Q96" s="444"/>
    </row>
    <row r="97" spans="1:17" ht="15.75" customHeight="1" thickBot="1">
      <c r="A97" s="441"/>
      <c r="B97" s="663"/>
      <c r="C97" s="6" t="s">
        <v>12</v>
      </c>
      <c r="D97" s="11"/>
      <c r="E97" s="11"/>
      <c r="F97" s="11"/>
      <c r="G97" s="11"/>
      <c r="H97" s="11"/>
      <c r="I97" s="11"/>
      <c r="J97" s="12"/>
      <c r="K97" s="433"/>
      <c r="L97" s="495"/>
      <c r="M97" s="437"/>
      <c r="N97" s="439"/>
      <c r="O97" s="441"/>
      <c r="P97" s="443"/>
      <c r="Q97" s="445"/>
    </row>
    <row r="98" spans="1:17" ht="15.75" customHeight="1">
      <c r="A98" s="440">
        <v>47</v>
      </c>
      <c r="B98" s="665" t="s">
        <v>274</v>
      </c>
      <c r="C98" s="5" t="s">
        <v>11</v>
      </c>
      <c r="D98" s="9"/>
      <c r="E98" s="9"/>
      <c r="F98" s="9"/>
      <c r="G98" s="9"/>
      <c r="H98" s="9"/>
      <c r="I98" s="9"/>
      <c r="J98" s="10"/>
      <c r="K98" s="432">
        <f>SUM(D98:J99)</f>
        <v>0</v>
      </c>
      <c r="L98" s="434"/>
      <c r="M98" s="436"/>
      <c r="N98" s="438"/>
      <c r="O98" s="440"/>
      <c r="P98" s="442"/>
      <c r="Q98" s="444"/>
    </row>
    <row r="99" spans="1:17" ht="15.75" customHeight="1" thickBot="1">
      <c r="A99" s="441"/>
      <c r="B99" s="663"/>
      <c r="C99" s="6" t="s">
        <v>12</v>
      </c>
      <c r="D99" s="11"/>
      <c r="E99" s="11"/>
      <c r="F99" s="11"/>
      <c r="G99" s="11"/>
      <c r="H99" s="11"/>
      <c r="I99" s="11"/>
      <c r="J99" s="12"/>
      <c r="K99" s="433"/>
      <c r="L99" s="435"/>
      <c r="M99" s="437"/>
      <c r="N99" s="439"/>
      <c r="O99" s="441"/>
      <c r="P99" s="443"/>
      <c r="Q99" s="445"/>
    </row>
    <row r="100" spans="1:17" ht="15.75" customHeight="1">
      <c r="A100" s="440">
        <v>48</v>
      </c>
      <c r="B100" s="665" t="s">
        <v>275</v>
      </c>
      <c r="C100" s="5" t="s">
        <v>11</v>
      </c>
      <c r="D100" s="9"/>
      <c r="E100" s="9"/>
      <c r="F100" s="9"/>
      <c r="G100" s="9"/>
      <c r="H100" s="9"/>
      <c r="I100" s="9"/>
      <c r="J100" s="10"/>
      <c r="K100" s="432">
        <f>SUM(D100:J101)</f>
        <v>0</v>
      </c>
      <c r="L100" s="434"/>
      <c r="M100" s="436"/>
      <c r="N100" s="438"/>
      <c r="O100" s="440"/>
      <c r="P100" s="442"/>
      <c r="Q100" s="444"/>
    </row>
    <row r="101" spans="1:17" ht="15.75" customHeight="1" thickBot="1">
      <c r="A101" s="441"/>
      <c r="B101" s="663"/>
      <c r="C101" s="6" t="s">
        <v>12</v>
      </c>
      <c r="D101" s="11"/>
      <c r="E101" s="11"/>
      <c r="F101" s="11"/>
      <c r="G101" s="11"/>
      <c r="H101" s="11"/>
      <c r="I101" s="11"/>
      <c r="J101" s="12"/>
      <c r="K101" s="433"/>
      <c r="L101" s="435"/>
      <c r="M101" s="437"/>
      <c r="N101" s="439"/>
      <c r="O101" s="441"/>
      <c r="P101" s="443"/>
      <c r="Q101" s="445"/>
    </row>
    <row r="102" spans="1:17" ht="15" customHeight="1">
      <c r="A102" s="440">
        <v>49</v>
      </c>
      <c r="B102" s="665" t="s">
        <v>223</v>
      </c>
      <c r="C102" s="5" t="s">
        <v>11</v>
      </c>
      <c r="D102" s="9"/>
      <c r="E102" s="9"/>
      <c r="F102" s="9"/>
      <c r="G102" s="9"/>
      <c r="H102" s="9"/>
      <c r="I102" s="9"/>
      <c r="J102" s="10"/>
      <c r="K102" s="432">
        <f>SUM(D102:J103)</f>
        <v>0</v>
      </c>
      <c r="L102" s="494"/>
      <c r="M102" s="436"/>
      <c r="N102" s="438"/>
      <c r="O102" s="440"/>
      <c r="P102" s="442"/>
      <c r="Q102" s="444"/>
    </row>
    <row r="103" spans="1:17" ht="15.75" customHeight="1" thickBot="1">
      <c r="A103" s="441"/>
      <c r="B103" s="663"/>
      <c r="C103" s="6" t="s">
        <v>12</v>
      </c>
      <c r="D103" s="11"/>
      <c r="E103" s="11"/>
      <c r="F103" s="11"/>
      <c r="G103" s="11"/>
      <c r="H103" s="11"/>
      <c r="I103" s="11"/>
      <c r="J103" s="12"/>
      <c r="K103" s="433"/>
      <c r="L103" s="495"/>
      <c r="M103" s="437"/>
      <c r="N103" s="439"/>
      <c r="O103" s="441"/>
      <c r="P103" s="443"/>
      <c r="Q103" s="445"/>
    </row>
    <row r="104" spans="1:17" ht="15" customHeight="1">
      <c r="A104" s="440">
        <v>50</v>
      </c>
      <c r="B104" s="665" t="s">
        <v>224</v>
      </c>
      <c r="C104" s="5" t="s">
        <v>11</v>
      </c>
      <c r="D104" s="9"/>
      <c r="E104" s="9"/>
      <c r="F104" s="9"/>
      <c r="G104" s="9"/>
      <c r="H104" s="9"/>
      <c r="I104" s="9"/>
      <c r="J104" s="10"/>
      <c r="K104" s="432">
        <f>SUM(D104:J105)</f>
        <v>0</v>
      </c>
      <c r="L104" s="434"/>
      <c r="M104" s="436"/>
      <c r="N104" s="438"/>
      <c r="O104" s="440"/>
      <c r="P104" s="442"/>
      <c r="Q104" s="444"/>
    </row>
    <row r="105" spans="1:17" ht="15.75" customHeight="1" thickBot="1">
      <c r="A105" s="441"/>
      <c r="B105" s="663"/>
      <c r="C105" s="6" t="s">
        <v>12</v>
      </c>
      <c r="D105" s="11"/>
      <c r="E105" s="11"/>
      <c r="F105" s="11"/>
      <c r="G105" s="11"/>
      <c r="H105" s="11"/>
      <c r="I105" s="11"/>
      <c r="J105" s="12"/>
      <c r="K105" s="433"/>
      <c r="L105" s="435"/>
      <c r="M105" s="437"/>
      <c r="N105" s="439"/>
      <c r="O105" s="441"/>
      <c r="P105" s="443"/>
      <c r="Q105" s="445"/>
    </row>
    <row r="106" spans="1:17" ht="15.75" customHeight="1">
      <c r="A106" s="440">
        <v>51</v>
      </c>
      <c r="B106" s="665" t="s">
        <v>290</v>
      </c>
      <c r="C106" s="5" t="s">
        <v>11</v>
      </c>
      <c r="D106" s="9"/>
      <c r="E106" s="9"/>
      <c r="F106" s="9"/>
      <c r="G106" s="9"/>
      <c r="H106" s="9"/>
      <c r="I106" s="9"/>
      <c r="J106" s="10"/>
      <c r="K106" s="432">
        <f>SUM(D106:J107)</f>
        <v>0</v>
      </c>
      <c r="L106" s="434"/>
      <c r="M106" s="436"/>
      <c r="N106" s="438"/>
      <c r="O106" s="440"/>
      <c r="P106" s="442"/>
      <c r="Q106" s="444"/>
    </row>
    <row r="107" spans="1:17" ht="15.75" customHeight="1" thickBot="1">
      <c r="A107" s="441"/>
      <c r="B107" s="663"/>
      <c r="C107" s="6" t="s">
        <v>12</v>
      </c>
      <c r="D107" s="11"/>
      <c r="E107" s="11"/>
      <c r="F107" s="11"/>
      <c r="G107" s="11"/>
      <c r="H107" s="11"/>
      <c r="I107" s="11"/>
      <c r="J107" s="12"/>
      <c r="K107" s="433"/>
      <c r="L107" s="435"/>
      <c r="M107" s="437"/>
      <c r="N107" s="439"/>
      <c r="O107" s="441"/>
      <c r="P107" s="443"/>
      <c r="Q107" s="445"/>
    </row>
    <row r="108" spans="1:17" ht="15.75" customHeight="1">
      <c r="A108" s="440">
        <v>52</v>
      </c>
      <c r="B108" s="665" t="s">
        <v>277</v>
      </c>
      <c r="C108" s="5" t="s">
        <v>11</v>
      </c>
      <c r="D108" s="9"/>
      <c r="E108" s="9"/>
      <c r="F108" s="9"/>
      <c r="G108" s="9"/>
      <c r="H108" s="9"/>
      <c r="I108" s="9"/>
      <c r="J108" s="10"/>
      <c r="K108" s="432">
        <f>SUM(D108:J109)</f>
        <v>0</v>
      </c>
      <c r="L108" s="434"/>
      <c r="M108" s="436"/>
      <c r="N108" s="438"/>
      <c r="O108" s="440"/>
      <c r="P108" s="442"/>
      <c r="Q108" s="444"/>
    </row>
    <row r="109" spans="1:17" ht="15.75" customHeight="1" thickBot="1">
      <c r="A109" s="441"/>
      <c r="B109" s="663"/>
      <c r="C109" s="6" t="s">
        <v>12</v>
      </c>
      <c r="D109" s="11"/>
      <c r="E109" s="11"/>
      <c r="F109" s="11"/>
      <c r="G109" s="11"/>
      <c r="H109" s="11"/>
      <c r="I109" s="11"/>
      <c r="J109" s="12"/>
      <c r="K109" s="433"/>
      <c r="L109" s="435"/>
      <c r="M109" s="437"/>
      <c r="N109" s="439"/>
      <c r="O109" s="441"/>
      <c r="P109" s="443"/>
      <c r="Q109" s="445"/>
    </row>
    <row r="110" spans="1:17" ht="15" customHeight="1">
      <c r="A110" s="486" t="s">
        <v>291</v>
      </c>
      <c r="B110" s="487"/>
      <c r="C110" s="487"/>
      <c r="D110" s="490">
        <f>COUNT(D6:J109)</f>
        <v>0</v>
      </c>
      <c r="E110" s="490"/>
      <c r="F110" s="490"/>
      <c r="G110" s="490"/>
      <c r="H110" s="490"/>
      <c r="I110" s="490"/>
      <c r="J110" s="491"/>
      <c r="K110" s="476">
        <f>SUM(K6:K109)</f>
        <v>0</v>
      </c>
      <c r="L110" s="434"/>
      <c r="M110" s="480">
        <f>SUM(M6:M105)</f>
        <v>0</v>
      </c>
      <c r="N110" s="482">
        <f>SUM(N6:N105)</f>
        <v>0</v>
      </c>
      <c r="O110" s="484"/>
      <c r="P110" s="474">
        <f>SUM(P6:P105)</f>
        <v>0</v>
      </c>
      <c r="Q110" s="474">
        <f>SUM(Q6:Q105)</f>
        <v>0</v>
      </c>
    </row>
    <row r="111" spans="1:17" ht="15.75" customHeight="1" thickBot="1">
      <c r="A111" s="488"/>
      <c r="B111" s="489"/>
      <c r="C111" s="489"/>
      <c r="D111" s="492"/>
      <c r="E111" s="492"/>
      <c r="F111" s="492"/>
      <c r="G111" s="492"/>
      <c r="H111" s="492"/>
      <c r="I111" s="492"/>
      <c r="J111" s="493"/>
      <c r="K111" s="477"/>
      <c r="L111" s="435"/>
      <c r="M111" s="481"/>
      <c r="N111" s="483"/>
      <c r="O111" s="485"/>
      <c r="P111" s="475"/>
      <c r="Q111" s="475"/>
    </row>
    <row r="112" spans="1:17">
      <c r="Q112" s="8"/>
    </row>
  </sheetData>
  <customSheetViews>
    <customSheetView guid="{DEB99525-087C-4E9D-99B6-98ABB9092D06}" scale="90" showPageBreaks="1" printArea="1" view="pageBreakPreview">
      <pane xSplit="2" ySplit="5" topLeftCell="C6" activePane="bottomRight" state="frozen"/>
      <selection pane="bottomRight" activeCell="K8" sqref="K8:K9"/>
      <rowBreaks count="3" manualBreakCount="3">
        <brk id="29" max="16383" man="1"/>
        <brk id="49" max="16" man="1"/>
        <brk id="81" max="16383" man="1"/>
      </rowBreaks>
      <pageMargins left="0.70866141732283472" right="0.70866141732283472" top="0.74803149606299213" bottom="0.74803149606299213" header="0.31496062992125984" footer="0.31496062992125984"/>
      <pageSetup paperSize="9" scale="80" orientation="landscape" horizontalDpi="300" verticalDpi="300" r:id="rId1"/>
    </customSheetView>
    <customSheetView guid="{A443224D-5243-475A-A526-95A2D3DFA952}" scale="90" showPageBreaks="1" printArea="1" view="pageBreakPreview">
      <pane xSplit="2" ySplit="5" topLeftCell="C90" activePane="bottomRight" state="frozen"/>
      <selection pane="bottomRight" activeCell="C108" sqref="C108"/>
      <rowBreaks count="3" manualBreakCount="3">
        <brk id="21" max="16383" man="1"/>
        <brk id="41" max="16" man="1"/>
        <brk id="73" max="16383" man="1"/>
      </rowBreaks>
      <pageMargins left="0.70866141732283472" right="0.70866141732283472" top="0.74803149606299213" bottom="0.74803149606299213" header="0.31496062992125984" footer="0.31496062992125984"/>
      <pageSetup paperSize="9" scale="80" orientation="landscape" horizontalDpi="300" verticalDpi="300" r:id="rId2"/>
    </customSheetView>
  </customSheetViews>
  <mergeCells count="497">
    <mergeCell ref="L110:L111"/>
    <mergeCell ref="A102:A103"/>
    <mergeCell ref="B102:B103"/>
    <mergeCell ref="K102:K103"/>
    <mergeCell ref="L86:L87"/>
    <mergeCell ref="L88:L89"/>
    <mergeCell ref="L90:L91"/>
    <mergeCell ref="L92:L93"/>
    <mergeCell ref="A110:C111"/>
    <mergeCell ref="D110:J111"/>
    <mergeCell ref="L104:L105"/>
    <mergeCell ref="L94:L95"/>
    <mergeCell ref="L102:L103"/>
    <mergeCell ref="A88:A89"/>
    <mergeCell ref="B88:B89"/>
    <mergeCell ref="K88:K89"/>
    <mergeCell ref="A90:A91"/>
    <mergeCell ref="B90:B91"/>
    <mergeCell ref="K90:K91"/>
    <mergeCell ref="A96:A97"/>
    <mergeCell ref="B96:B97"/>
    <mergeCell ref="K96:K97"/>
    <mergeCell ref="L96:L97"/>
    <mergeCell ref="A108:A109"/>
    <mergeCell ref="N110:N111"/>
    <mergeCell ref="O110:O111"/>
    <mergeCell ref="L10:L11"/>
    <mergeCell ref="L12:L13"/>
    <mergeCell ref="L14:L15"/>
    <mergeCell ref="L16:L17"/>
    <mergeCell ref="L18:L19"/>
    <mergeCell ref="L20:L21"/>
    <mergeCell ref="L22:L23"/>
    <mergeCell ref="L24:L25"/>
    <mergeCell ref="O78:O79"/>
    <mergeCell ref="O70:O71"/>
    <mergeCell ref="O62:O63"/>
    <mergeCell ref="O54:O55"/>
    <mergeCell ref="N94:N95"/>
    <mergeCell ref="M88:M89"/>
    <mergeCell ref="N88:N89"/>
    <mergeCell ref="M90:M91"/>
    <mergeCell ref="L50:L51"/>
    <mergeCell ref="L52:L53"/>
    <mergeCell ref="L54:L55"/>
    <mergeCell ref="L56:L57"/>
    <mergeCell ref="L62:L63"/>
    <mergeCell ref="L64:L65"/>
    <mergeCell ref="K110:K111"/>
    <mergeCell ref="L4:L5"/>
    <mergeCell ref="L6:L7"/>
    <mergeCell ref="L8:L9"/>
    <mergeCell ref="O104:O105"/>
    <mergeCell ref="P96:P97"/>
    <mergeCell ref="Q96:Q97"/>
    <mergeCell ref="O106:O107"/>
    <mergeCell ref="P106:P107"/>
    <mergeCell ref="M110:M111"/>
    <mergeCell ref="O102:O103"/>
    <mergeCell ref="P102:P103"/>
    <mergeCell ref="Q102:Q103"/>
    <mergeCell ref="O96:O97"/>
    <mergeCell ref="P104:P105"/>
    <mergeCell ref="Q86:Q87"/>
    <mergeCell ref="O88:O89"/>
    <mergeCell ref="P88:P89"/>
    <mergeCell ref="Q88:Q89"/>
    <mergeCell ref="L26:L27"/>
    <mergeCell ref="L28:L29"/>
    <mergeCell ref="L30:L31"/>
    <mergeCell ref="L32:L33"/>
    <mergeCell ref="L34:L35"/>
    <mergeCell ref="Q92:Q93"/>
    <mergeCell ref="P110:P111"/>
    <mergeCell ref="Q110:Q111"/>
    <mergeCell ref="O94:O95"/>
    <mergeCell ref="P94:P95"/>
    <mergeCell ref="Q94:Q95"/>
    <mergeCell ref="O90:O91"/>
    <mergeCell ref="P90:P91"/>
    <mergeCell ref="O82:O83"/>
    <mergeCell ref="P82:P83"/>
    <mergeCell ref="Q82:Q83"/>
    <mergeCell ref="O84:O85"/>
    <mergeCell ref="P84:P85"/>
    <mergeCell ref="Q84:Q85"/>
    <mergeCell ref="O86:O87"/>
    <mergeCell ref="P86:P87"/>
    <mergeCell ref="Q104:Q105"/>
    <mergeCell ref="Q90:Q91"/>
    <mergeCell ref="O92:O93"/>
    <mergeCell ref="P92:P93"/>
    <mergeCell ref="O100:O101"/>
    <mergeCell ref="P100:P101"/>
    <mergeCell ref="Q100:Q101"/>
    <mergeCell ref="O98:O99"/>
    <mergeCell ref="P78:P79"/>
    <mergeCell ref="Q78:Q79"/>
    <mergeCell ref="O80:O81"/>
    <mergeCell ref="P80:P81"/>
    <mergeCell ref="Q80:Q81"/>
    <mergeCell ref="O74:O75"/>
    <mergeCell ref="P74:P75"/>
    <mergeCell ref="Q74:Q75"/>
    <mergeCell ref="O76:O77"/>
    <mergeCell ref="P76:P77"/>
    <mergeCell ref="Q76:Q77"/>
    <mergeCell ref="P70:P71"/>
    <mergeCell ref="Q70:Q71"/>
    <mergeCell ref="O72:O73"/>
    <mergeCell ref="P72:P73"/>
    <mergeCell ref="Q72:Q73"/>
    <mergeCell ref="O66:O67"/>
    <mergeCell ref="P66:P67"/>
    <mergeCell ref="Q66:Q67"/>
    <mergeCell ref="O68:O69"/>
    <mergeCell ref="P68:P69"/>
    <mergeCell ref="Q68:Q69"/>
    <mergeCell ref="P62:P63"/>
    <mergeCell ref="Q62:Q63"/>
    <mergeCell ref="O64:O65"/>
    <mergeCell ref="P64:P65"/>
    <mergeCell ref="Q64:Q65"/>
    <mergeCell ref="O58:O59"/>
    <mergeCell ref="P58:P59"/>
    <mergeCell ref="Q58:Q59"/>
    <mergeCell ref="O60:O61"/>
    <mergeCell ref="P60:P61"/>
    <mergeCell ref="Q60:Q61"/>
    <mergeCell ref="P54:P55"/>
    <mergeCell ref="Q54:Q55"/>
    <mergeCell ref="O56:O57"/>
    <mergeCell ref="P56:P57"/>
    <mergeCell ref="Q56:Q57"/>
    <mergeCell ref="O50:O51"/>
    <mergeCell ref="P50:P51"/>
    <mergeCell ref="Q50:Q51"/>
    <mergeCell ref="O52:O53"/>
    <mergeCell ref="P52:P53"/>
    <mergeCell ref="Q52:Q53"/>
    <mergeCell ref="P44:P45"/>
    <mergeCell ref="Q44:Q45"/>
    <mergeCell ref="O46:O47"/>
    <mergeCell ref="P46:P47"/>
    <mergeCell ref="Q46:Q47"/>
    <mergeCell ref="O48:O49"/>
    <mergeCell ref="P48:P49"/>
    <mergeCell ref="Q48:Q49"/>
    <mergeCell ref="P38:P39"/>
    <mergeCell ref="Q38:Q39"/>
    <mergeCell ref="O40:O41"/>
    <mergeCell ref="P40:P41"/>
    <mergeCell ref="Q40:Q41"/>
    <mergeCell ref="O42:O43"/>
    <mergeCell ref="P42:P43"/>
    <mergeCell ref="Q42:Q43"/>
    <mergeCell ref="P32:P33"/>
    <mergeCell ref="Q32:Q33"/>
    <mergeCell ref="O34:O35"/>
    <mergeCell ref="P34:P35"/>
    <mergeCell ref="Q34:Q35"/>
    <mergeCell ref="O36:O37"/>
    <mergeCell ref="P36:P37"/>
    <mergeCell ref="Q36:Q37"/>
    <mergeCell ref="P26:P27"/>
    <mergeCell ref="Q26:Q27"/>
    <mergeCell ref="O28:O29"/>
    <mergeCell ref="P28:P29"/>
    <mergeCell ref="Q28:Q29"/>
    <mergeCell ref="O30:O31"/>
    <mergeCell ref="P30:P31"/>
    <mergeCell ref="Q30:Q31"/>
    <mergeCell ref="P20:P21"/>
    <mergeCell ref="Q20:Q21"/>
    <mergeCell ref="O22:O23"/>
    <mergeCell ref="P22:P23"/>
    <mergeCell ref="Q22:Q23"/>
    <mergeCell ref="O24:O25"/>
    <mergeCell ref="P24:P25"/>
    <mergeCell ref="Q24:Q25"/>
    <mergeCell ref="O20:O21"/>
    <mergeCell ref="P14:P15"/>
    <mergeCell ref="Q14:Q15"/>
    <mergeCell ref="O16:O17"/>
    <mergeCell ref="P16:P17"/>
    <mergeCell ref="Q16:Q17"/>
    <mergeCell ref="O18:O19"/>
    <mergeCell ref="P18:P19"/>
    <mergeCell ref="Q18:Q19"/>
    <mergeCell ref="Q8:Q9"/>
    <mergeCell ref="O10:O11"/>
    <mergeCell ref="P10:P11"/>
    <mergeCell ref="Q10:Q11"/>
    <mergeCell ref="O12:O13"/>
    <mergeCell ref="P12:P13"/>
    <mergeCell ref="Q12:Q13"/>
    <mergeCell ref="P6:P7"/>
    <mergeCell ref="Q6:Q7"/>
    <mergeCell ref="O8:O9"/>
    <mergeCell ref="O14:O15"/>
    <mergeCell ref="P8:P9"/>
    <mergeCell ref="A104:A105"/>
    <mergeCell ref="B104:B105"/>
    <mergeCell ref="K104:K105"/>
    <mergeCell ref="M104:M105"/>
    <mergeCell ref="N104:N105"/>
    <mergeCell ref="O6:O7"/>
    <mergeCell ref="O26:O27"/>
    <mergeCell ref="O32:O33"/>
    <mergeCell ref="O38:O39"/>
    <mergeCell ref="O44:O45"/>
    <mergeCell ref="A92:A93"/>
    <mergeCell ref="B92:B93"/>
    <mergeCell ref="K92:K93"/>
    <mergeCell ref="M92:M93"/>
    <mergeCell ref="N92:N93"/>
    <mergeCell ref="A94:A95"/>
    <mergeCell ref="B94:B95"/>
    <mergeCell ref="K94:K95"/>
    <mergeCell ref="M94:M95"/>
    <mergeCell ref="N90:N91"/>
    <mergeCell ref="A84:A85"/>
    <mergeCell ref="B84:B85"/>
    <mergeCell ref="K84:K85"/>
    <mergeCell ref="M84:M85"/>
    <mergeCell ref="N84:N85"/>
    <mergeCell ref="A86:A87"/>
    <mergeCell ref="B86:B87"/>
    <mergeCell ref="K86:K87"/>
    <mergeCell ref="M86:M87"/>
    <mergeCell ref="N86:N87"/>
    <mergeCell ref="L84:L85"/>
    <mergeCell ref="A80:A81"/>
    <mergeCell ref="B80:B81"/>
    <mergeCell ref="K80:K81"/>
    <mergeCell ref="M80:M81"/>
    <mergeCell ref="N80:N81"/>
    <mergeCell ref="A82:A83"/>
    <mergeCell ref="B82:B83"/>
    <mergeCell ref="K82:K83"/>
    <mergeCell ref="M82:M83"/>
    <mergeCell ref="N82:N83"/>
    <mergeCell ref="L80:L81"/>
    <mergeCell ref="L82:L83"/>
    <mergeCell ref="A76:A77"/>
    <mergeCell ref="B76:B77"/>
    <mergeCell ref="K76:K77"/>
    <mergeCell ref="M76:M77"/>
    <mergeCell ref="N76:N77"/>
    <mergeCell ref="A78:A79"/>
    <mergeCell ref="B78:B79"/>
    <mergeCell ref="K78:K79"/>
    <mergeCell ref="M78:M79"/>
    <mergeCell ref="N78:N79"/>
    <mergeCell ref="L76:L77"/>
    <mergeCell ref="L78:L79"/>
    <mergeCell ref="A72:A73"/>
    <mergeCell ref="B72:B73"/>
    <mergeCell ref="K72:K73"/>
    <mergeCell ref="M72:M73"/>
    <mergeCell ref="N72:N73"/>
    <mergeCell ref="A74:A75"/>
    <mergeCell ref="B74:B75"/>
    <mergeCell ref="K74:K75"/>
    <mergeCell ref="M74:M75"/>
    <mergeCell ref="N74:N75"/>
    <mergeCell ref="L74:L75"/>
    <mergeCell ref="L72:L73"/>
    <mergeCell ref="A68:A69"/>
    <mergeCell ref="B68:B69"/>
    <mergeCell ref="K68:K69"/>
    <mergeCell ref="M68:M69"/>
    <mergeCell ref="N68:N69"/>
    <mergeCell ref="A70:A71"/>
    <mergeCell ref="B70:B71"/>
    <mergeCell ref="K70:K71"/>
    <mergeCell ref="M70:M71"/>
    <mergeCell ref="N70:N71"/>
    <mergeCell ref="L68:L69"/>
    <mergeCell ref="L70:L71"/>
    <mergeCell ref="A64:A65"/>
    <mergeCell ref="B64:B65"/>
    <mergeCell ref="K64:K65"/>
    <mergeCell ref="M64:M65"/>
    <mergeCell ref="N64:N65"/>
    <mergeCell ref="A66:A67"/>
    <mergeCell ref="B66:B67"/>
    <mergeCell ref="K66:K67"/>
    <mergeCell ref="M66:M67"/>
    <mergeCell ref="N66:N67"/>
    <mergeCell ref="L66:L67"/>
    <mergeCell ref="A1:Q1"/>
    <mergeCell ref="A62:A63"/>
    <mergeCell ref="B62:B63"/>
    <mergeCell ref="K62:K63"/>
    <mergeCell ref="M62:M63"/>
    <mergeCell ref="N62:N63"/>
    <mergeCell ref="A58:A59"/>
    <mergeCell ref="B58:B59"/>
    <mergeCell ref="K58:K59"/>
    <mergeCell ref="M58:M59"/>
    <mergeCell ref="N58:N59"/>
    <mergeCell ref="A60:A61"/>
    <mergeCell ref="B60:B61"/>
    <mergeCell ref="K60:K61"/>
    <mergeCell ref="M60:M61"/>
    <mergeCell ref="N60:N61"/>
    <mergeCell ref="L58:L59"/>
    <mergeCell ref="L60:L61"/>
    <mergeCell ref="A54:A55"/>
    <mergeCell ref="B54:B55"/>
    <mergeCell ref="K54:K55"/>
    <mergeCell ref="M54:M55"/>
    <mergeCell ref="N54:N55"/>
    <mergeCell ref="A56:A57"/>
    <mergeCell ref="B56:B57"/>
    <mergeCell ref="K56:K57"/>
    <mergeCell ref="M56:M57"/>
    <mergeCell ref="N56:N57"/>
    <mergeCell ref="A50:A51"/>
    <mergeCell ref="B50:B51"/>
    <mergeCell ref="K50:K51"/>
    <mergeCell ref="M50:M51"/>
    <mergeCell ref="N50:N51"/>
    <mergeCell ref="A52:A53"/>
    <mergeCell ref="B52:B53"/>
    <mergeCell ref="K52:K53"/>
    <mergeCell ref="M52:M53"/>
    <mergeCell ref="N52:N53"/>
    <mergeCell ref="A46:A47"/>
    <mergeCell ref="B46:B47"/>
    <mergeCell ref="K46:K47"/>
    <mergeCell ref="M46:M47"/>
    <mergeCell ref="N46:N47"/>
    <mergeCell ref="A48:A49"/>
    <mergeCell ref="B48:B49"/>
    <mergeCell ref="K48:K49"/>
    <mergeCell ref="M48:M49"/>
    <mergeCell ref="N48:N49"/>
    <mergeCell ref="L46:L47"/>
    <mergeCell ref="L48:L49"/>
    <mergeCell ref="A42:A43"/>
    <mergeCell ref="B42:B43"/>
    <mergeCell ref="K42:K43"/>
    <mergeCell ref="M42:M43"/>
    <mergeCell ref="N42:N43"/>
    <mergeCell ref="A44:A45"/>
    <mergeCell ref="B44:B45"/>
    <mergeCell ref="K44:K45"/>
    <mergeCell ref="M44:M45"/>
    <mergeCell ref="N44:N45"/>
    <mergeCell ref="L42:L43"/>
    <mergeCell ref="L44:L45"/>
    <mergeCell ref="A38:A39"/>
    <mergeCell ref="B38:B39"/>
    <mergeCell ref="K38:K39"/>
    <mergeCell ref="M38:M39"/>
    <mergeCell ref="N38:N39"/>
    <mergeCell ref="A40:A41"/>
    <mergeCell ref="B40:B41"/>
    <mergeCell ref="K40:K41"/>
    <mergeCell ref="M40:M41"/>
    <mergeCell ref="N40:N41"/>
    <mergeCell ref="L38:L39"/>
    <mergeCell ref="L40:L41"/>
    <mergeCell ref="A34:A35"/>
    <mergeCell ref="B34:B35"/>
    <mergeCell ref="K34:K35"/>
    <mergeCell ref="M34:M35"/>
    <mergeCell ref="N34:N35"/>
    <mergeCell ref="A36:A37"/>
    <mergeCell ref="B36:B37"/>
    <mergeCell ref="K36:K37"/>
    <mergeCell ref="M36:M37"/>
    <mergeCell ref="N36:N37"/>
    <mergeCell ref="L36:L37"/>
    <mergeCell ref="A30:A31"/>
    <mergeCell ref="B30:B31"/>
    <mergeCell ref="K30:K31"/>
    <mergeCell ref="M30:M31"/>
    <mergeCell ref="N30:N31"/>
    <mergeCell ref="A32:A33"/>
    <mergeCell ref="B32:B33"/>
    <mergeCell ref="K32:K33"/>
    <mergeCell ref="M32:M33"/>
    <mergeCell ref="N32:N33"/>
    <mergeCell ref="A26:A27"/>
    <mergeCell ref="B26:B27"/>
    <mergeCell ref="K26:K27"/>
    <mergeCell ref="M26:M27"/>
    <mergeCell ref="N26:N27"/>
    <mergeCell ref="A28:A29"/>
    <mergeCell ref="B28:B29"/>
    <mergeCell ref="K28:K29"/>
    <mergeCell ref="M28:M29"/>
    <mergeCell ref="N28:N29"/>
    <mergeCell ref="A22:A23"/>
    <mergeCell ref="B22:B23"/>
    <mergeCell ref="K22:K23"/>
    <mergeCell ref="M22:M23"/>
    <mergeCell ref="N22:N23"/>
    <mergeCell ref="A24:A25"/>
    <mergeCell ref="B24:B25"/>
    <mergeCell ref="K24:K25"/>
    <mergeCell ref="M24:M25"/>
    <mergeCell ref="N24:N25"/>
    <mergeCell ref="A18:A19"/>
    <mergeCell ref="B18:B19"/>
    <mergeCell ref="K18:K19"/>
    <mergeCell ref="M18:M19"/>
    <mergeCell ref="N18:N19"/>
    <mergeCell ref="A20:A21"/>
    <mergeCell ref="B20:B21"/>
    <mergeCell ref="K20:K21"/>
    <mergeCell ref="M20:M21"/>
    <mergeCell ref="N20:N21"/>
    <mergeCell ref="A14:A15"/>
    <mergeCell ref="B14:B15"/>
    <mergeCell ref="K14:K15"/>
    <mergeCell ref="M14:M15"/>
    <mergeCell ref="N14:N15"/>
    <mergeCell ref="A16:A17"/>
    <mergeCell ref="B16:B17"/>
    <mergeCell ref="K16:K17"/>
    <mergeCell ref="M16:M17"/>
    <mergeCell ref="N16:N17"/>
    <mergeCell ref="A10:A11"/>
    <mergeCell ref="B10:B11"/>
    <mergeCell ref="K10:K11"/>
    <mergeCell ref="M10:M11"/>
    <mergeCell ref="N10:N11"/>
    <mergeCell ref="A12:A13"/>
    <mergeCell ref="B12:B13"/>
    <mergeCell ref="K12:K13"/>
    <mergeCell ref="M12:M13"/>
    <mergeCell ref="N12:N13"/>
    <mergeCell ref="A6:A7"/>
    <mergeCell ref="B6:B7"/>
    <mergeCell ref="K6:K7"/>
    <mergeCell ref="M6:M7"/>
    <mergeCell ref="N6:N7"/>
    <mergeCell ref="A8:A9"/>
    <mergeCell ref="B8:B9"/>
    <mergeCell ref="K8:K9"/>
    <mergeCell ref="M8:M9"/>
    <mergeCell ref="N8:N9"/>
    <mergeCell ref="O3:Q3"/>
    <mergeCell ref="O4:O5"/>
    <mergeCell ref="P4:P5"/>
    <mergeCell ref="Q4:Q5"/>
    <mergeCell ref="C3:K3"/>
    <mergeCell ref="K4:K5"/>
    <mergeCell ref="M3:N3"/>
    <mergeCell ref="K2:N2"/>
    <mergeCell ref="A2:D2"/>
    <mergeCell ref="G2:J2"/>
    <mergeCell ref="E2:F2"/>
    <mergeCell ref="A4:A5"/>
    <mergeCell ref="B4:B5"/>
    <mergeCell ref="D4:J4"/>
    <mergeCell ref="A3:B3"/>
    <mergeCell ref="M4:M5"/>
    <mergeCell ref="N4:N5"/>
    <mergeCell ref="O2:Q2"/>
    <mergeCell ref="M96:M97"/>
    <mergeCell ref="N96:N97"/>
    <mergeCell ref="A98:A99"/>
    <mergeCell ref="B98:B99"/>
    <mergeCell ref="K98:K99"/>
    <mergeCell ref="L98:L99"/>
    <mergeCell ref="M98:M99"/>
    <mergeCell ref="N98:N99"/>
    <mergeCell ref="A100:A101"/>
    <mergeCell ref="B100:B101"/>
    <mergeCell ref="K100:K101"/>
    <mergeCell ref="L100:L101"/>
    <mergeCell ref="M100:M101"/>
    <mergeCell ref="N100:N101"/>
    <mergeCell ref="P98:P99"/>
    <mergeCell ref="Q98:Q99"/>
    <mergeCell ref="A106:A107"/>
    <mergeCell ref="B106:B107"/>
    <mergeCell ref="K106:K107"/>
    <mergeCell ref="L106:L107"/>
    <mergeCell ref="M106:M107"/>
    <mergeCell ref="N106:N107"/>
    <mergeCell ref="Q106:Q107"/>
    <mergeCell ref="B108:B109"/>
    <mergeCell ref="K108:K109"/>
    <mergeCell ref="L108:L109"/>
    <mergeCell ref="M108:M109"/>
    <mergeCell ref="N108:N109"/>
    <mergeCell ref="O108:O109"/>
    <mergeCell ref="P108:P109"/>
    <mergeCell ref="Q108:Q109"/>
    <mergeCell ref="M102:M103"/>
    <mergeCell ref="N102:N10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3"/>
  <rowBreaks count="3" manualBreakCount="3">
    <brk id="21" max="16383" man="1"/>
    <brk id="41" max="16" man="1"/>
    <brk id="73" max="16383" man="1"/>
  </rowBreaks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6"/>
  <sheetViews>
    <sheetView zoomScale="70" zoomScaleNormal="70" zoomScaleSheetLayoutView="70" workbookViewId="0">
      <selection activeCell="N54" sqref="N54"/>
    </sheetView>
  </sheetViews>
  <sheetFormatPr defaultColWidth="10" defaultRowHeight="12.75"/>
  <cols>
    <col min="1" max="1" width="10" style="64" customWidth="1"/>
    <col min="2" max="2" width="13.5" style="64" customWidth="1"/>
    <col min="3" max="3" width="13.25" style="64" customWidth="1"/>
    <col min="4" max="4" width="13.75" style="64" customWidth="1"/>
    <col min="5" max="5" width="12.125" style="64" customWidth="1"/>
    <col min="6" max="6" width="10" style="65" customWidth="1"/>
    <col min="7" max="7" width="10" style="64" customWidth="1"/>
    <col min="8" max="8" width="22.25" style="64" customWidth="1"/>
    <col min="9" max="9" width="14.25" style="64" customWidth="1"/>
    <col min="10" max="16384" width="10" style="64"/>
  </cols>
  <sheetData>
    <row r="2" spans="1:9">
      <c r="B2" s="102" t="s">
        <v>112</v>
      </c>
      <c r="C2" s="99"/>
      <c r="D2" s="101" t="s">
        <v>111</v>
      </c>
      <c r="E2" s="99"/>
      <c r="F2" s="100"/>
      <c r="G2" s="99"/>
      <c r="H2" s="99"/>
      <c r="I2" s="98"/>
    </row>
    <row r="3" spans="1:9">
      <c r="B3" s="97"/>
      <c r="C3" s="90"/>
      <c r="D3" s="90"/>
      <c r="E3" s="90"/>
      <c r="F3" s="79"/>
      <c r="G3" s="90"/>
      <c r="H3" s="90"/>
      <c r="I3" s="96"/>
    </row>
    <row r="4" spans="1:9">
      <c r="A4" s="71"/>
      <c r="B4" s="81" t="s">
        <v>110</v>
      </c>
      <c r="C4" s="80">
        <v>200</v>
      </c>
      <c r="D4" s="80" t="s">
        <v>109</v>
      </c>
      <c r="E4" s="90"/>
      <c r="F4" s="79"/>
      <c r="G4" s="80"/>
      <c r="H4" s="80"/>
      <c r="I4" s="92"/>
    </row>
    <row r="5" spans="1:9">
      <c r="A5" s="71"/>
      <c r="B5" s="81" t="s">
        <v>108</v>
      </c>
      <c r="C5" s="80" t="s">
        <v>108</v>
      </c>
      <c r="D5" s="80"/>
      <c r="E5" s="80" t="s">
        <v>107</v>
      </c>
      <c r="F5" s="79" t="s">
        <v>106</v>
      </c>
      <c r="G5" s="80"/>
      <c r="H5" s="80"/>
      <c r="I5" s="92"/>
    </row>
    <row r="6" spans="1:9" ht="15.75">
      <c r="A6" s="71"/>
      <c r="B6" s="81" t="s">
        <v>95</v>
      </c>
      <c r="C6" s="80" t="s">
        <v>105</v>
      </c>
      <c r="D6" s="80" t="s">
        <v>94</v>
      </c>
      <c r="E6" s="95" t="s">
        <v>96</v>
      </c>
      <c r="F6" s="79" t="s">
        <v>104</v>
      </c>
      <c r="G6" s="80"/>
      <c r="H6" s="85" t="s">
        <v>103</v>
      </c>
      <c r="I6" s="84"/>
    </row>
    <row r="7" spans="1:9" ht="15.75">
      <c r="A7" s="71"/>
      <c r="B7" s="83">
        <f>C7/86400</f>
        <v>0</v>
      </c>
      <c r="C7" s="111"/>
      <c r="D7" s="82" t="e">
        <f>$C$4/C7</f>
        <v>#DIV/0!</v>
      </c>
      <c r="E7" s="110"/>
      <c r="F7" s="79" t="e">
        <f>LN(E7)</f>
        <v>#NUM!</v>
      </c>
      <c r="G7" s="80"/>
      <c r="H7" s="85" t="s">
        <v>102</v>
      </c>
      <c r="I7" s="84" t="e">
        <f>EXP(INDEX(LINEST(F7:F11,D7:D11),2))</f>
        <v>#VALUE!</v>
      </c>
    </row>
    <row r="8" spans="1:9" ht="15.75">
      <c r="A8" s="71"/>
      <c r="B8" s="83">
        <f>C8/86400</f>
        <v>0</v>
      </c>
      <c r="C8" s="111"/>
      <c r="D8" s="82" t="e">
        <f>$C$4/C8</f>
        <v>#DIV/0!</v>
      </c>
      <c r="E8" s="110"/>
      <c r="F8" s="79" t="e">
        <f>LN(E8)</f>
        <v>#NUM!</v>
      </c>
      <c r="G8" s="80"/>
      <c r="H8" s="85" t="s">
        <v>101</v>
      </c>
      <c r="I8" s="84" t="e">
        <f>INDEX(LINEST(F7:F11,D7:D11),1)</f>
        <v>#VALUE!</v>
      </c>
    </row>
    <row r="9" spans="1:9" ht="15.75">
      <c r="A9" s="71"/>
      <c r="B9" s="83">
        <f>C9/86400</f>
        <v>0</v>
      </c>
      <c r="C9" s="111"/>
      <c r="D9" s="82" t="e">
        <f>$C$4/C9</f>
        <v>#DIV/0!</v>
      </c>
      <c r="E9" s="110"/>
      <c r="F9" s="79" t="e">
        <f>LN(E9)</f>
        <v>#NUM!</v>
      </c>
      <c r="G9" s="80"/>
      <c r="H9" s="85" t="s">
        <v>100</v>
      </c>
      <c r="I9" s="84" t="e">
        <f>INDEX(LINEST(F7:F11,D7:D11,TRUE,TRUE),3)</f>
        <v>#VALUE!</v>
      </c>
    </row>
    <row r="10" spans="1:9">
      <c r="A10" s="71"/>
      <c r="B10" s="83">
        <f>C10/86400</f>
        <v>0</v>
      </c>
      <c r="C10" s="111"/>
      <c r="D10" s="82" t="e">
        <f>$C$4/C10</f>
        <v>#DIV/0!</v>
      </c>
      <c r="E10" s="110"/>
      <c r="F10" s="79" t="e">
        <f>LN(E10)</f>
        <v>#NUM!</v>
      </c>
      <c r="G10" s="80"/>
      <c r="H10" s="80"/>
      <c r="I10" s="92"/>
    </row>
    <row r="11" spans="1:9">
      <c r="A11" s="71"/>
      <c r="B11" s="83">
        <f>C11/86400</f>
        <v>0</v>
      </c>
      <c r="C11" s="111"/>
      <c r="D11" s="82" t="e">
        <f>$C$4/C11</f>
        <v>#DIV/0!</v>
      </c>
      <c r="E11" s="110"/>
      <c r="F11" s="79" t="e">
        <f>LN(E11)</f>
        <v>#NUM!</v>
      </c>
      <c r="G11" s="80"/>
      <c r="H11" s="80"/>
      <c r="I11" s="92"/>
    </row>
    <row r="12" spans="1:9">
      <c r="A12" s="71"/>
      <c r="B12" s="83"/>
      <c r="C12" s="94"/>
      <c r="D12" s="82"/>
      <c r="E12" s="94"/>
      <c r="F12" s="79"/>
      <c r="G12" s="80"/>
      <c r="H12" s="80"/>
      <c r="I12" s="92"/>
    </row>
    <row r="13" spans="1:9">
      <c r="A13" s="71"/>
      <c r="B13" s="91"/>
      <c r="C13" s="80"/>
      <c r="D13" s="80"/>
      <c r="E13" s="80"/>
      <c r="F13" s="79"/>
      <c r="G13" s="93"/>
      <c r="H13" s="80"/>
      <c r="I13" s="92"/>
    </row>
    <row r="14" spans="1:9" ht="15.75">
      <c r="A14" s="71"/>
      <c r="B14" s="91" t="s">
        <v>99</v>
      </c>
      <c r="C14" s="90"/>
      <c r="D14" s="80"/>
      <c r="E14" s="80"/>
      <c r="F14" s="79"/>
      <c r="G14" s="89" t="s">
        <v>98</v>
      </c>
      <c r="H14" s="85"/>
      <c r="I14" s="84"/>
    </row>
    <row r="15" spans="1:9" ht="15.75">
      <c r="A15" s="71"/>
      <c r="B15" s="88" t="s">
        <v>95</v>
      </c>
      <c r="C15" s="87" t="s">
        <v>97</v>
      </c>
      <c r="D15" s="86" t="s">
        <v>96</v>
      </c>
      <c r="E15" s="80"/>
      <c r="F15" s="79"/>
      <c r="G15" s="78" t="s">
        <v>96</v>
      </c>
      <c r="H15" s="85" t="s">
        <v>95</v>
      </c>
      <c r="I15" s="84" t="s">
        <v>94</v>
      </c>
    </row>
    <row r="16" spans="1:9" ht="18">
      <c r="A16" s="71"/>
      <c r="B16" s="83">
        <f>C16/86400</f>
        <v>0</v>
      </c>
      <c r="C16" s="112"/>
      <c r="D16" s="82" t="e">
        <f>$I$7*EXP($I$8*($C$4/C16))</f>
        <v>#VALUE!</v>
      </c>
      <c r="E16" s="80"/>
      <c r="F16" s="79"/>
      <c r="G16" s="78">
        <v>2</v>
      </c>
      <c r="H16" s="113" t="e">
        <f t="shared" ref="H16:H23" si="0">$C$4/(I16*86400)</f>
        <v>#VALUE!</v>
      </c>
      <c r="I16" s="77" t="e">
        <f t="shared" ref="I16:I23" si="1">1/$I$8*LN(G16/$I$7)</f>
        <v>#VALUE!</v>
      </c>
    </row>
    <row r="17" spans="1:14" ht="18">
      <c r="A17" s="71"/>
      <c r="B17" s="83">
        <f>C17/86400</f>
        <v>0</v>
      </c>
      <c r="C17" s="112"/>
      <c r="D17" s="82" t="e">
        <f>$I$7*EXP($I$8*($C$4/C17))</f>
        <v>#VALUE!</v>
      </c>
      <c r="E17" s="80"/>
      <c r="F17" s="79"/>
      <c r="G17" s="78">
        <v>3</v>
      </c>
      <c r="H17" s="113" t="e">
        <f t="shared" si="0"/>
        <v>#VALUE!</v>
      </c>
      <c r="I17" s="77" t="e">
        <f t="shared" si="1"/>
        <v>#VALUE!</v>
      </c>
    </row>
    <row r="18" spans="1:14" ht="18">
      <c r="A18" s="71"/>
      <c r="B18" s="83">
        <f>C18/86400</f>
        <v>0</v>
      </c>
      <c r="C18" s="112"/>
      <c r="D18" s="82" t="e">
        <f>$I$7*EXP($I$8*($C$4/C18))</f>
        <v>#VALUE!</v>
      </c>
      <c r="E18" s="80"/>
      <c r="F18" s="79"/>
      <c r="G18" s="78">
        <v>4</v>
      </c>
      <c r="H18" s="113" t="e">
        <f t="shared" si="0"/>
        <v>#VALUE!</v>
      </c>
      <c r="I18" s="77" t="e">
        <f t="shared" si="1"/>
        <v>#VALUE!</v>
      </c>
    </row>
    <row r="19" spans="1:14" ht="18">
      <c r="A19" s="71"/>
      <c r="B19" s="83">
        <f>C19/86400</f>
        <v>0</v>
      </c>
      <c r="C19" s="112"/>
      <c r="D19" s="82" t="e">
        <f>$I$7*EXP($I$8*($C$4/C19))</f>
        <v>#VALUE!</v>
      </c>
      <c r="E19" s="80"/>
      <c r="F19" s="79"/>
      <c r="G19" s="78">
        <v>5</v>
      </c>
      <c r="H19" s="113" t="e">
        <f t="shared" si="0"/>
        <v>#VALUE!</v>
      </c>
      <c r="I19" s="77" t="e">
        <f t="shared" si="1"/>
        <v>#VALUE!</v>
      </c>
    </row>
    <row r="20" spans="1:14" ht="18">
      <c r="A20" s="71"/>
      <c r="B20" s="83">
        <f>C20/86400</f>
        <v>0</v>
      </c>
      <c r="C20" s="112"/>
      <c r="D20" s="82" t="e">
        <f>$I$7*EXP($I$8*($C$4/C20))</f>
        <v>#VALUE!</v>
      </c>
      <c r="E20" s="80"/>
      <c r="F20" s="79"/>
      <c r="G20" s="78">
        <v>6</v>
      </c>
      <c r="H20" s="113" t="e">
        <f t="shared" si="0"/>
        <v>#VALUE!</v>
      </c>
      <c r="I20" s="77" t="e">
        <f t="shared" si="1"/>
        <v>#VALUE!</v>
      </c>
    </row>
    <row r="21" spans="1:14" ht="18">
      <c r="A21" s="71"/>
      <c r="B21" s="81"/>
      <c r="C21" s="80"/>
      <c r="D21" s="80"/>
      <c r="E21" s="80"/>
      <c r="F21" s="79"/>
      <c r="G21" s="78">
        <v>10</v>
      </c>
      <c r="H21" s="113" t="e">
        <f t="shared" si="0"/>
        <v>#VALUE!</v>
      </c>
      <c r="I21" s="77" t="e">
        <f t="shared" si="1"/>
        <v>#VALUE!</v>
      </c>
    </row>
    <row r="22" spans="1:14" ht="18">
      <c r="A22" s="71"/>
      <c r="B22" s="81"/>
      <c r="C22" s="80"/>
      <c r="D22" s="80"/>
      <c r="E22" s="80"/>
      <c r="F22" s="79"/>
      <c r="G22" s="78">
        <v>12</v>
      </c>
      <c r="H22" s="113" t="e">
        <f t="shared" si="0"/>
        <v>#VALUE!</v>
      </c>
      <c r="I22" s="77" t="e">
        <f t="shared" si="1"/>
        <v>#VALUE!</v>
      </c>
    </row>
    <row r="23" spans="1:14" ht="18">
      <c r="A23" s="71"/>
      <c r="B23" s="76"/>
      <c r="C23" s="75"/>
      <c r="D23" s="75"/>
      <c r="E23" s="75"/>
      <c r="F23" s="74"/>
      <c r="G23" s="73">
        <v>15</v>
      </c>
      <c r="H23" s="114" t="e">
        <f t="shared" si="0"/>
        <v>#VALUE!</v>
      </c>
      <c r="I23" s="72" t="e">
        <f t="shared" si="1"/>
        <v>#VALUE!</v>
      </c>
    </row>
    <row r="24" spans="1:14">
      <c r="A24" s="71"/>
      <c r="B24" s="71"/>
      <c r="C24" s="71"/>
      <c r="D24" s="71"/>
      <c r="E24" s="71"/>
      <c r="G24" s="70"/>
      <c r="H24" s="69"/>
      <c r="I24" s="68"/>
    </row>
    <row r="29" spans="1:14">
      <c r="B29" s="67"/>
      <c r="C29" s="638" t="s">
        <v>123</v>
      </c>
      <c r="D29" s="638"/>
      <c r="E29" s="638"/>
      <c r="F29" s="638"/>
      <c r="G29" s="638"/>
      <c r="H29" s="638"/>
      <c r="I29" s="638"/>
      <c r="J29" s="638"/>
      <c r="K29" s="638"/>
      <c r="L29" s="638"/>
      <c r="M29" s="638"/>
    </row>
    <row r="30" spans="1:14">
      <c r="B30" s="66"/>
      <c r="C30" s="638" t="s">
        <v>124</v>
      </c>
      <c r="D30" s="639"/>
      <c r="E30" s="639"/>
      <c r="F30" s="639"/>
      <c r="G30" s="639"/>
      <c r="H30" s="639"/>
      <c r="I30" s="639"/>
      <c r="J30" s="639"/>
      <c r="K30" s="639"/>
    </row>
    <row r="31" spans="1:14">
      <c r="B31" s="109"/>
      <c r="C31" s="108" t="s">
        <v>122</v>
      </c>
      <c r="D31" s="104"/>
      <c r="E31" s="104"/>
      <c r="F31" s="104"/>
      <c r="G31" s="104"/>
      <c r="H31" s="104"/>
      <c r="I31" s="104"/>
      <c r="J31" s="104"/>
      <c r="K31" s="104"/>
    </row>
    <row r="32" spans="1:14">
      <c r="C32" s="640"/>
      <c r="D32" s="640"/>
      <c r="E32" s="640"/>
      <c r="F32" s="640"/>
      <c r="G32" s="640"/>
      <c r="H32" s="640"/>
      <c r="I32" s="640"/>
      <c r="J32" s="640"/>
      <c r="K32" s="640"/>
      <c r="L32" s="640"/>
      <c r="M32" s="640"/>
      <c r="N32" s="640"/>
    </row>
    <row r="33" spans="3:14"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</row>
    <row r="34" spans="3:14"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</row>
    <row r="35" spans="3:14"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</row>
    <row r="36" spans="3:14"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</row>
  </sheetData>
  <customSheetViews>
    <customSheetView guid="{DEB99525-087C-4E9D-99B6-98ABB9092D06}" scale="70">
      <selection activeCell="N54" sqref="N54"/>
      <pageMargins left="0.75" right="0.75" top="1" bottom="1" header="0.4921259845" footer="0.4921259845"/>
      <pageSetup paperSize="9" scale="46" orientation="portrait" horizontalDpi="360" verticalDpi="360" r:id="rId1"/>
      <headerFooter alignWithMargins="0"/>
    </customSheetView>
    <customSheetView guid="{A443224D-5243-475A-A526-95A2D3DFA952}" scale="70">
      <selection activeCell="N54" sqref="N54"/>
      <pageMargins left="0.75" right="0.75" top="1" bottom="1" header="0.4921259845" footer="0.4921259845"/>
      <pageSetup paperSize="9" scale="46" orientation="portrait" horizontalDpi="360" verticalDpi="360" r:id="rId2"/>
      <headerFooter alignWithMargins="0"/>
    </customSheetView>
  </customSheetViews>
  <mergeCells count="3">
    <mergeCell ref="C30:K30"/>
    <mergeCell ref="C32:N32"/>
    <mergeCell ref="C29:M29"/>
  </mergeCells>
  <pageMargins left="0.75" right="0.75" top="1" bottom="1" header="0.4921259845" footer="0.4921259845"/>
  <pageSetup paperSize="9" scale="46" orientation="portrait" horizontalDpi="360" verticalDpi="36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view="pageBreakPreview" zoomScale="60" zoomScaleNormal="70" workbookViewId="0">
      <pane ySplit="5" topLeftCell="A11" activePane="bottomLeft" state="frozen"/>
      <selection pane="bottomLeft" activeCell="D13" sqref="D13"/>
    </sheetView>
  </sheetViews>
  <sheetFormatPr defaultRowHeight="14.25"/>
  <cols>
    <col min="1" max="1" width="19.625" customWidth="1"/>
    <col min="2" max="20" width="13.125" customWidth="1"/>
  </cols>
  <sheetData>
    <row r="1" spans="1:20" ht="24" customHeight="1" thickBot="1">
      <c r="A1" s="496" t="s">
        <v>244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8"/>
    </row>
    <row r="2" spans="1:20" ht="24" customHeight="1" thickBot="1">
      <c r="A2" s="137"/>
      <c r="B2" s="147"/>
      <c r="C2" s="147"/>
      <c r="D2" s="499"/>
      <c r="E2" s="499"/>
      <c r="F2" s="499"/>
      <c r="G2" s="500" t="s">
        <v>193</v>
      </c>
      <c r="H2" s="501"/>
      <c r="I2" s="502"/>
      <c r="J2" s="503"/>
      <c r="K2" s="499"/>
      <c r="L2" s="499"/>
      <c r="M2" s="500" t="s">
        <v>194</v>
      </c>
      <c r="N2" s="501"/>
      <c r="O2" s="503"/>
      <c r="P2" s="499"/>
      <c r="Q2" s="504"/>
      <c r="R2" s="504"/>
      <c r="S2" s="505"/>
      <c r="T2" s="506"/>
    </row>
    <row r="3" spans="1:20" ht="19.5" customHeight="1" thickBot="1">
      <c r="A3" s="138" t="s">
        <v>195</v>
      </c>
      <c r="B3" s="510" t="s">
        <v>192</v>
      </c>
      <c r="C3" s="511"/>
      <c r="D3" s="507" t="s">
        <v>127</v>
      </c>
      <c r="E3" s="508"/>
      <c r="F3" s="508"/>
      <c r="G3" s="509"/>
      <c r="H3" s="507" t="s">
        <v>128</v>
      </c>
      <c r="I3" s="508"/>
      <c r="J3" s="508"/>
      <c r="K3" s="508"/>
      <c r="L3" s="509"/>
      <c r="M3" s="507" t="s">
        <v>129</v>
      </c>
      <c r="N3" s="508"/>
      <c r="O3" s="508"/>
      <c r="P3" s="509"/>
      <c r="Q3" s="507" t="s">
        <v>130</v>
      </c>
      <c r="R3" s="508"/>
      <c r="S3" s="508"/>
      <c r="T3" s="509"/>
    </row>
    <row r="4" spans="1:20" ht="19.5" thickBot="1">
      <c r="A4" s="139" t="s">
        <v>22</v>
      </c>
      <c r="B4" s="367">
        <v>1</v>
      </c>
      <c r="C4" s="368">
        <v>2</v>
      </c>
      <c r="D4" s="370">
        <v>3</v>
      </c>
      <c r="E4" s="367">
        <v>4</v>
      </c>
      <c r="F4" s="368">
        <v>5</v>
      </c>
      <c r="G4" s="368">
        <v>6</v>
      </c>
      <c r="H4" s="369">
        <v>7</v>
      </c>
      <c r="I4" s="370">
        <v>8</v>
      </c>
      <c r="J4" s="367">
        <v>9</v>
      </c>
      <c r="K4" s="368">
        <v>10</v>
      </c>
      <c r="L4" s="367">
        <v>11</v>
      </c>
      <c r="M4" s="368">
        <v>12</v>
      </c>
      <c r="N4" s="368">
        <v>13</v>
      </c>
      <c r="O4" s="368">
        <v>14</v>
      </c>
      <c r="P4" s="368">
        <v>15</v>
      </c>
      <c r="Q4" s="370">
        <v>16</v>
      </c>
      <c r="R4" s="370">
        <v>17</v>
      </c>
      <c r="S4" s="367">
        <v>18</v>
      </c>
      <c r="T4" s="368">
        <v>19</v>
      </c>
    </row>
    <row r="5" spans="1:20" ht="30.75" customHeight="1" thickBot="1">
      <c r="A5" s="140" t="s">
        <v>196</v>
      </c>
      <c r="B5" s="425" t="s">
        <v>225</v>
      </c>
      <c r="C5" s="667" t="s">
        <v>226</v>
      </c>
      <c r="D5" s="668" t="s">
        <v>227</v>
      </c>
      <c r="E5" s="426" t="s">
        <v>228</v>
      </c>
      <c r="F5" s="149" t="s">
        <v>229</v>
      </c>
      <c r="G5" s="150" t="s">
        <v>230</v>
      </c>
      <c r="H5" s="152" t="s">
        <v>231</v>
      </c>
      <c r="I5" s="426" t="s">
        <v>232</v>
      </c>
      <c r="J5" s="149" t="s">
        <v>233</v>
      </c>
      <c r="K5" s="150" t="s">
        <v>234</v>
      </c>
      <c r="L5" s="155" t="s">
        <v>235</v>
      </c>
      <c r="M5" s="153" t="s">
        <v>236</v>
      </c>
      <c r="N5" s="149" t="s">
        <v>237</v>
      </c>
      <c r="O5" s="157" t="s">
        <v>238</v>
      </c>
      <c r="P5" s="157" t="s">
        <v>239</v>
      </c>
      <c r="Q5" s="427" t="s">
        <v>240</v>
      </c>
      <c r="R5" s="428" t="s">
        <v>241</v>
      </c>
      <c r="S5" s="429" t="s">
        <v>242</v>
      </c>
      <c r="T5" s="430" t="s">
        <v>243</v>
      </c>
    </row>
    <row r="6" spans="1:20" ht="19.5" customHeight="1" thickBot="1">
      <c r="A6" s="515" t="s">
        <v>197</v>
      </c>
      <c r="B6" s="516"/>
      <c r="C6" s="516"/>
      <c r="D6" s="516"/>
      <c r="E6" s="516"/>
      <c r="F6" s="516"/>
      <c r="G6" s="516"/>
      <c r="H6" s="516"/>
      <c r="I6" s="516"/>
      <c r="J6" s="516"/>
      <c r="K6" s="516"/>
      <c r="L6" s="516"/>
      <c r="M6" s="516"/>
      <c r="N6" s="516"/>
      <c r="O6" s="516"/>
      <c r="P6" s="516"/>
      <c r="Q6" s="516"/>
      <c r="R6" s="516"/>
      <c r="S6" s="516"/>
      <c r="T6" s="517"/>
    </row>
    <row r="7" spans="1:20" ht="30.75" customHeight="1" thickBot="1">
      <c r="A7" s="140" t="s">
        <v>198</v>
      </c>
      <c r="B7" s="390"/>
      <c r="C7" s="391"/>
      <c r="D7" s="212"/>
      <c r="E7" s="213"/>
      <c r="F7" s="213"/>
      <c r="G7" s="214"/>
      <c r="H7" s="215"/>
      <c r="I7" s="213"/>
      <c r="J7" s="216"/>
      <c r="K7" s="217"/>
      <c r="L7" s="215"/>
      <c r="M7" s="218"/>
      <c r="N7" s="218"/>
      <c r="O7" s="218"/>
      <c r="P7" s="219"/>
      <c r="Q7" s="220"/>
      <c r="R7" s="221"/>
      <c r="S7" s="222"/>
      <c r="T7" s="223"/>
    </row>
    <row r="8" spans="1:20" ht="30.75" customHeight="1" thickBot="1">
      <c r="A8" s="140" t="s">
        <v>199</v>
      </c>
      <c r="B8" s="390"/>
      <c r="C8" s="391"/>
      <c r="D8" s="224"/>
      <c r="E8" s="262"/>
      <c r="F8" s="226"/>
      <c r="G8" s="227"/>
      <c r="H8" s="228"/>
      <c r="I8" s="229"/>
      <c r="J8" s="230"/>
      <c r="K8" s="231"/>
      <c r="L8" s="232"/>
      <c r="M8" s="233"/>
      <c r="N8" s="229"/>
      <c r="O8" s="230"/>
      <c r="P8" s="234"/>
      <c r="Q8" s="235"/>
      <c r="R8" s="236"/>
      <c r="S8" s="237"/>
      <c r="T8" s="238"/>
    </row>
    <row r="9" spans="1:20" ht="19.5" customHeight="1" thickBot="1">
      <c r="A9" s="518" t="s">
        <v>200</v>
      </c>
      <c r="B9" s="519"/>
      <c r="C9" s="519"/>
      <c r="D9" s="519"/>
      <c r="E9" s="519"/>
      <c r="F9" s="519"/>
      <c r="G9" s="519"/>
      <c r="H9" s="519"/>
      <c r="I9" s="519"/>
      <c r="J9" s="519"/>
      <c r="K9" s="519"/>
      <c r="L9" s="519"/>
      <c r="M9" s="519"/>
      <c r="N9" s="519"/>
      <c r="O9" s="519"/>
      <c r="P9" s="519"/>
      <c r="Q9" s="519"/>
      <c r="R9" s="519"/>
      <c r="S9" s="519"/>
      <c r="T9" s="520"/>
    </row>
    <row r="10" spans="1:20" ht="39.950000000000003" customHeight="1" thickBot="1">
      <c r="A10" s="141" t="s">
        <v>201</v>
      </c>
      <c r="B10" s="392"/>
      <c r="C10" s="393"/>
      <c r="D10" s="188"/>
      <c r="E10" s="189"/>
      <c r="F10" s="189"/>
      <c r="G10" s="190"/>
      <c r="H10" s="191"/>
      <c r="I10" s="192"/>
      <c r="J10" s="189"/>
      <c r="K10" s="190"/>
      <c r="L10" s="191"/>
      <c r="M10" s="192"/>
      <c r="N10" s="189"/>
      <c r="O10" s="189"/>
      <c r="P10" s="190"/>
      <c r="Q10" s="191"/>
      <c r="R10" s="193"/>
      <c r="S10" s="194"/>
      <c r="T10" s="195"/>
    </row>
    <row r="11" spans="1:20" ht="39.950000000000003" customHeight="1" thickBot="1">
      <c r="A11" s="142" t="s">
        <v>202</v>
      </c>
      <c r="B11" s="394"/>
      <c r="C11" s="395"/>
      <c r="D11" s="403"/>
      <c r="E11" s="404"/>
      <c r="F11" s="405"/>
      <c r="G11" s="406"/>
      <c r="H11" s="407"/>
      <c r="I11" s="408"/>
      <c r="J11" s="409"/>
      <c r="K11" s="410"/>
      <c r="L11" s="411"/>
      <c r="M11" s="412"/>
      <c r="N11" s="408"/>
      <c r="O11" s="409"/>
      <c r="P11" s="413"/>
      <c r="Q11" s="412"/>
      <c r="R11" s="412"/>
      <c r="S11" s="405"/>
      <c r="T11" s="413"/>
    </row>
    <row r="12" spans="1:20" ht="39.950000000000003" customHeight="1" thickBot="1">
      <c r="A12" s="166" t="s">
        <v>203</v>
      </c>
      <c r="B12" s="512">
        <f>SUM(B11:T11)</f>
        <v>0</v>
      </c>
      <c r="C12" s="513"/>
      <c r="D12" s="513"/>
      <c r="E12" s="513"/>
      <c r="F12" s="513"/>
      <c r="G12" s="513"/>
      <c r="H12" s="513"/>
      <c r="I12" s="513"/>
      <c r="J12" s="513"/>
      <c r="K12" s="513"/>
      <c r="L12" s="513"/>
      <c r="M12" s="513"/>
      <c r="N12" s="513"/>
      <c r="O12" s="513"/>
      <c r="P12" s="513"/>
      <c r="Q12" s="513"/>
      <c r="R12" s="513"/>
      <c r="S12" s="513"/>
      <c r="T12" s="514"/>
    </row>
    <row r="13" spans="1:20" ht="39.950000000000003" customHeight="1" thickBot="1">
      <c r="A13" s="143" t="s">
        <v>204</v>
      </c>
      <c r="B13" s="394"/>
      <c r="C13" s="395"/>
      <c r="D13" s="396"/>
      <c r="E13" s="397"/>
      <c r="F13" s="398"/>
      <c r="G13" s="397"/>
      <c r="H13" s="396"/>
      <c r="I13" s="398"/>
      <c r="J13" s="399"/>
      <c r="K13" s="397"/>
      <c r="L13" s="396"/>
      <c r="M13" s="398"/>
      <c r="N13" s="397"/>
      <c r="O13" s="398"/>
      <c r="P13" s="400"/>
      <c r="Q13" s="399"/>
      <c r="R13" s="401"/>
      <c r="S13" s="398"/>
      <c r="T13" s="402"/>
    </row>
    <row r="14" spans="1:20" ht="39.950000000000003" customHeight="1" thickBot="1">
      <c r="A14" s="167" t="s">
        <v>205</v>
      </c>
      <c r="B14" s="371" t="e">
        <f>(B13/B11)</f>
        <v>#DIV/0!</v>
      </c>
      <c r="C14" s="371" t="e">
        <f>(C13/C11)</f>
        <v>#DIV/0!</v>
      </c>
      <c r="D14" s="176" t="e">
        <f>(D13/D11)</f>
        <v>#DIV/0!</v>
      </c>
      <c r="E14" s="177" t="e">
        <f>(E13/E11)</f>
        <v>#DIV/0!</v>
      </c>
      <c r="F14" s="178" t="e">
        <f t="shared" ref="F14:T14" si="0">(F13/F11)</f>
        <v>#DIV/0!</v>
      </c>
      <c r="G14" s="179" t="e">
        <f t="shared" si="0"/>
        <v>#DIV/0!</v>
      </c>
      <c r="H14" s="180" t="e">
        <f t="shared" si="0"/>
        <v>#DIV/0!</v>
      </c>
      <c r="I14" s="181" t="e">
        <f t="shared" si="0"/>
        <v>#DIV/0!</v>
      </c>
      <c r="J14" s="178" t="e">
        <f t="shared" si="0"/>
        <v>#DIV/0!</v>
      </c>
      <c r="K14" s="182" t="e">
        <f t="shared" si="0"/>
        <v>#DIV/0!</v>
      </c>
      <c r="L14" s="183" t="e">
        <f t="shared" si="0"/>
        <v>#DIV/0!</v>
      </c>
      <c r="M14" s="180" t="e">
        <f t="shared" si="0"/>
        <v>#DIV/0!</v>
      </c>
      <c r="N14" s="179" t="e">
        <f t="shared" si="0"/>
        <v>#DIV/0!</v>
      </c>
      <c r="O14" s="181" t="e">
        <f t="shared" si="0"/>
        <v>#DIV/0!</v>
      </c>
      <c r="P14" s="184" t="e">
        <f t="shared" si="0"/>
        <v>#DIV/0!</v>
      </c>
      <c r="Q14" s="239" t="e">
        <f t="shared" si="0"/>
        <v>#DIV/0!</v>
      </c>
      <c r="R14" s="185" t="e">
        <f t="shared" si="0"/>
        <v>#DIV/0!</v>
      </c>
      <c r="S14" s="181" t="e">
        <f t="shared" si="0"/>
        <v>#DIV/0!</v>
      </c>
      <c r="T14" s="184" t="e">
        <f t="shared" si="0"/>
        <v>#DIV/0!</v>
      </c>
    </row>
    <row r="15" spans="1:20" ht="39.950000000000003" customHeight="1" thickBot="1">
      <c r="A15" s="240" t="s">
        <v>216</v>
      </c>
      <c r="B15" s="533">
        <f>SUM(B13:T13)</f>
        <v>0</v>
      </c>
      <c r="C15" s="534"/>
      <c r="D15" s="534"/>
      <c r="E15" s="534"/>
      <c r="F15" s="534"/>
      <c r="G15" s="534"/>
      <c r="H15" s="534"/>
      <c r="I15" s="534"/>
      <c r="J15" s="534"/>
      <c r="K15" s="534"/>
      <c r="L15" s="534"/>
      <c r="M15" s="534"/>
      <c r="N15" s="534"/>
      <c r="O15" s="534"/>
      <c r="P15" s="534"/>
      <c r="Q15" s="534"/>
      <c r="R15" s="534"/>
      <c r="S15" s="534"/>
      <c r="T15" s="535"/>
    </row>
    <row r="16" spans="1:20" ht="19.5" customHeight="1" thickBot="1">
      <c r="A16" s="521" t="s">
        <v>206</v>
      </c>
      <c r="B16" s="522"/>
      <c r="C16" s="522"/>
      <c r="D16" s="522"/>
      <c r="E16" s="522"/>
      <c r="F16" s="522"/>
      <c r="G16" s="522"/>
      <c r="H16" s="522"/>
      <c r="I16" s="522"/>
      <c r="J16" s="522"/>
      <c r="K16" s="522"/>
      <c r="L16" s="522"/>
      <c r="M16" s="522"/>
      <c r="N16" s="522"/>
      <c r="O16" s="522"/>
      <c r="P16" s="522"/>
      <c r="Q16" s="522"/>
      <c r="R16" s="522"/>
      <c r="S16" s="522"/>
      <c r="T16" s="523"/>
    </row>
    <row r="17" spans="1:20" ht="39.950000000000003" customHeight="1" thickBot="1">
      <c r="A17" s="159" t="s">
        <v>202</v>
      </c>
      <c r="B17" s="371">
        <f>COUNT('arkusz obciążeń'!D6:J7)</f>
        <v>0</v>
      </c>
      <c r="C17" s="372">
        <f>COUNT('arkusz obciążeń'!D8:J9)</f>
        <v>0</v>
      </c>
      <c r="D17" s="160">
        <f>(COUNT('arkusz obciążeń'!D10:J11))</f>
        <v>0</v>
      </c>
      <c r="E17" s="161">
        <f>(COUNT('arkusz obciążeń'!D12:J13))</f>
        <v>0</v>
      </c>
      <c r="F17" s="162">
        <f>(COUNT('arkusz obciążeń'!D14:J15))</f>
        <v>0</v>
      </c>
      <c r="G17" s="163">
        <f>(COUNT('arkusz obciążeń'!D16:J17))</f>
        <v>0</v>
      </c>
      <c r="H17" s="164">
        <f>(COUNT('arkusz obciążeń'!D18:J19))</f>
        <v>0</v>
      </c>
      <c r="I17" s="165">
        <f>(COUNT('arkusz obciążeń'!D20:J21))</f>
        <v>0</v>
      </c>
      <c r="J17" s="162">
        <f>(COUNT('arkusz obciążeń'!D22:J23))</f>
        <v>0</v>
      </c>
      <c r="K17" s="165">
        <f>(COUNT('arkusz obciążeń'!D24:J25))</f>
        <v>0</v>
      </c>
      <c r="L17" s="160">
        <f>(COUNT('arkusz obciążeń'!D26:J27))</f>
        <v>0</v>
      </c>
      <c r="M17" s="164">
        <f>(COUNT('arkusz obciążeń'!D28:J29))</f>
        <v>0</v>
      </c>
      <c r="N17" s="165">
        <f>COUNT('arkusz obciążeń'!D30:J31)</f>
        <v>0</v>
      </c>
      <c r="O17" s="162">
        <f>(COUNT('arkusz obciążeń'!D32:J33))</f>
        <v>0</v>
      </c>
      <c r="P17" s="161">
        <f>(COUNT('arkusz obciążeń'!D34:J35))</f>
        <v>0</v>
      </c>
      <c r="Q17" s="160">
        <f>(COUNT('arkusz obciążeń'!D36:J37))</f>
        <v>0</v>
      </c>
      <c r="R17" s="161">
        <f>(COUNT('arkusz obciążeń'!D38:J39))</f>
        <v>0</v>
      </c>
      <c r="S17" s="165">
        <f>(COUNT('arkusz obciążeń'!D40:J41))</f>
        <v>0</v>
      </c>
      <c r="T17" s="163">
        <f>(COUNT('arkusz obciążeń'!D42:J43))</f>
        <v>0</v>
      </c>
    </row>
    <row r="18" spans="1:20" ht="39.950000000000003" customHeight="1" thickBot="1">
      <c r="A18" s="166" t="s">
        <v>203</v>
      </c>
      <c r="B18" s="357"/>
      <c r="C18" s="358"/>
      <c r="D18" s="524">
        <f>SUM(D17:T17)</f>
        <v>0</v>
      </c>
      <c r="E18" s="525"/>
      <c r="F18" s="525"/>
      <c r="G18" s="525"/>
      <c r="H18" s="525"/>
      <c r="I18" s="525"/>
      <c r="J18" s="525"/>
      <c r="K18" s="525"/>
      <c r="L18" s="525"/>
      <c r="M18" s="525"/>
      <c r="N18" s="525"/>
      <c r="O18" s="525"/>
      <c r="P18" s="525"/>
      <c r="Q18" s="525"/>
      <c r="R18" s="525"/>
      <c r="S18" s="525"/>
      <c r="T18" s="526"/>
    </row>
    <row r="19" spans="1:20" ht="39.950000000000003" customHeight="1" thickBot="1">
      <c r="A19" s="167" t="s">
        <v>204</v>
      </c>
      <c r="B19" s="371">
        <f>SUM('arkusz obciążeń'!D6:J7)</f>
        <v>0</v>
      </c>
      <c r="C19" s="373">
        <f>SUM('arkusz obciążeń'!D8:J9)</f>
        <v>0</v>
      </c>
      <c r="D19" s="168">
        <f>SUM('arkusz obciążeń'!K10:K11)</f>
        <v>0</v>
      </c>
      <c r="E19" s="168">
        <f>SUM('arkusz obciążeń'!K12:K13)</f>
        <v>0</v>
      </c>
      <c r="F19" s="169">
        <f>SUM('arkusz obciążeń'!K14:K15)</f>
        <v>0</v>
      </c>
      <c r="G19" s="170">
        <f>SUM('arkusz obciążeń'!K16:K17)</f>
        <v>0</v>
      </c>
      <c r="H19" s="168">
        <f>SUM('arkusz obciążeń'!K18:K19)</f>
        <v>0</v>
      </c>
      <c r="I19" s="170">
        <f>SUM('arkusz obciążeń'!K20:K21)</f>
        <v>0</v>
      </c>
      <c r="J19" s="169">
        <f>SUM('arkusz obciążeń'!K22:K23)</f>
        <v>0</v>
      </c>
      <c r="K19" s="170">
        <f>SUM('arkusz obciążeń'!K24:K25)</f>
        <v>0</v>
      </c>
      <c r="L19" s="168">
        <f>SUM('arkusz obciążeń'!K26:K27)</f>
        <v>0</v>
      </c>
      <c r="M19" s="169">
        <f>SUM('arkusz obciążeń'!K28:K29)</f>
        <v>0</v>
      </c>
      <c r="N19" s="170">
        <f>SUM('arkusz obciążeń'!K30:K31)</f>
        <v>0</v>
      </c>
      <c r="O19" s="169">
        <f>SUM('arkusz obciążeń'!K32:K33)</f>
        <v>0</v>
      </c>
      <c r="P19" s="171">
        <f>SUM('arkusz obciążeń'!K34:K35)</f>
        <v>0</v>
      </c>
      <c r="Q19" s="172">
        <f>SUM('arkusz obciążeń'!K36:K37)</f>
        <v>0</v>
      </c>
      <c r="R19" s="173">
        <f>SUM('arkusz obciążeń'!K38:K39)</f>
        <v>0</v>
      </c>
      <c r="S19" s="174">
        <f>SUM('arkusz obciążeń'!K40:K41)</f>
        <v>0</v>
      </c>
      <c r="T19" s="175">
        <f>SUM('arkusz obciążeń'!K42:K43)</f>
        <v>0</v>
      </c>
    </row>
    <row r="20" spans="1:20" ht="39.950000000000003" customHeight="1" thickBot="1">
      <c r="A20" s="167" t="s">
        <v>205</v>
      </c>
      <c r="B20" s="374" t="e">
        <f>(B19/B17)</f>
        <v>#DIV/0!</v>
      </c>
      <c r="C20" s="374" t="e">
        <f>(C19/C17)</f>
        <v>#DIV/0!</v>
      </c>
      <c r="D20" s="176" t="e">
        <f>(D19/D17)</f>
        <v>#DIV/0!</v>
      </c>
      <c r="E20" s="177" t="e">
        <f>(E19/E17)</f>
        <v>#DIV/0!</v>
      </c>
      <c r="F20" s="178" t="e">
        <f t="shared" ref="F20:T20" si="1">(F19/F17)</f>
        <v>#DIV/0!</v>
      </c>
      <c r="G20" s="179" t="e">
        <f t="shared" si="1"/>
        <v>#DIV/0!</v>
      </c>
      <c r="H20" s="180" t="e">
        <f t="shared" si="1"/>
        <v>#DIV/0!</v>
      </c>
      <c r="I20" s="181" t="e">
        <f t="shared" si="1"/>
        <v>#DIV/0!</v>
      </c>
      <c r="J20" s="178" t="e">
        <f t="shared" si="1"/>
        <v>#DIV/0!</v>
      </c>
      <c r="K20" s="182" t="e">
        <f t="shared" si="1"/>
        <v>#DIV/0!</v>
      </c>
      <c r="L20" s="183" t="e">
        <f t="shared" si="1"/>
        <v>#DIV/0!</v>
      </c>
      <c r="M20" s="180" t="e">
        <f t="shared" si="1"/>
        <v>#DIV/0!</v>
      </c>
      <c r="N20" s="179" t="e">
        <f t="shared" si="1"/>
        <v>#DIV/0!</v>
      </c>
      <c r="O20" s="181" t="e">
        <f t="shared" si="1"/>
        <v>#DIV/0!</v>
      </c>
      <c r="P20" s="184" t="e">
        <f t="shared" si="1"/>
        <v>#DIV/0!</v>
      </c>
      <c r="Q20" s="183" t="e">
        <f t="shared" si="1"/>
        <v>#DIV/0!</v>
      </c>
      <c r="R20" s="185" t="e">
        <f t="shared" si="1"/>
        <v>#DIV/0!</v>
      </c>
      <c r="S20" s="179" t="e">
        <f t="shared" si="1"/>
        <v>#DIV/0!</v>
      </c>
      <c r="T20" s="186" t="e">
        <f t="shared" si="1"/>
        <v>#DIV/0!</v>
      </c>
    </row>
    <row r="21" spans="1:20" ht="39.950000000000003" customHeight="1" thickBot="1">
      <c r="A21" s="187"/>
      <c r="B21" s="360"/>
      <c r="C21" s="359"/>
      <c r="D21" s="527">
        <f>SUM(D19:T19)</f>
        <v>0</v>
      </c>
      <c r="E21" s="528"/>
      <c r="F21" s="528"/>
      <c r="G21" s="528"/>
      <c r="H21" s="528"/>
      <c r="I21" s="528"/>
      <c r="J21" s="528"/>
      <c r="K21" s="528"/>
      <c r="L21" s="528"/>
      <c r="M21" s="528"/>
      <c r="N21" s="528"/>
      <c r="O21" s="528"/>
      <c r="P21" s="528"/>
      <c r="Q21" s="528"/>
      <c r="R21" s="528"/>
      <c r="S21" s="528"/>
      <c r="T21" s="529"/>
    </row>
    <row r="22" spans="1:20" ht="19.5" customHeight="1" thickBot="1">
      <c r="A22" s="530" t="s">
        <v>207</v>
      </c>
      <c r="B22" s="531"/>
      <c r="C22" s="531"/>
      <c r="D22" s="531"/>
      <c r="E22" s="531"/>
      <c r="F22" s="531"/>
      <c r="G22" s="531"/>
      <c r="H22" s="531"/>
      <c r="I22" s="531"/>
      <c r="J22" s="531"/>
      <c r="K22" s="531"/>
      <c r="L22" s="531"/>
      <c r="M22" s="531"/>
      <c r="N22" s="531"/>
      <c r="O22" s="531"/>
      <c r="P22" s="531"/>
      <c r="Q22" s="531"/>
      <c r="R22" s="531"/>
      <c r="S22" s="531"/>
      <c r="T22" s="532"/>
    </row>
    <row r="23" spans="1:20" ht="24" customHeight="1">
      <c r="A23" s="144" t="s">
        <v>208</v>
      </c>
      <c r="B23" s="363"/>
      <c r="C23" s="361"/>
      <c r="D23" s="272"/>
      <c r="E23" s="273"/>
      <c r="F23" s="273"/>
      <c r="G23" s="273"/>
      <c r="H23" s="273"/>
      <c r="I23" s="273"/>
      <c r="J23" s="274"/>
      <c r="K23" s="273"/>
      <c r="L23" s="273"/>
      <c r="M23" s="273"/>
      <c r="N23" s="273"/>
      <c r="O23" s="273"/>
      <c r="P23" s="273"/>
      <c r="Q23" s="279"/>
      <c r="R23" s="280"/>
      <c r="S23" s="281"/>
      <c r="T23" s="282"/>
    </row>
    <row r="24" spans="1:20" ht="24" customHeight="1">
      <c r="A24" s="145" t="s">
        <v>209</v>
      </c>
      <c r="B24" s="364"/>
      <c r="C24" s="362"/>
      <c r="D24" s="275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83"/>
      <c r="R24" s="284"/>
      <c r="S24" s="285"/>
      <c r="T24" s="286"/>
    </row>
    <row r="25" spans="1:20" ht="24" customHeight="1" thickBot="1">
      <c r="A25" s="145" t="s">
        <v>210</v>
      </c>
      <c r="B25" s="364"/>
      <c r="C25" s="365"/>
      <c r="D25" s="275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83"/>
      <c r="R25" s="284"/>
      <c r="S25" s="285"/>
      <c r="T25" s="286"/>
    </row>
    <row r="26" spans="1:20" ht="30" customHeight="1" thickBot="1">
      <c r="A26" s="146" t="s">
        <v>211</v>
      </c>
      <c r="B26" s="146"/>
      <c r="C26" s="366"/>
      <c r="D26" s="277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87"/>
      <c r="R26" s="288"/>
      <c r="S26" s="289"/>
      <c r="T26" s="290"/>
    </row>
    <row r="27" spans="1:20" ht="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58"/>
      <c r="S27" s="158"/>
      <c r="T27" s="1"/>
    </row>
    <row r="28" spans="1:20" ht="15">
      <c r="A28" s="1"/>
      <c r="B28" s="1"/>
      <c r="C28" s="1"/>
      <c r="D28" s="148"/>
      <c r="E28" s="1" t="s">
        <v>212</v>
      </c>
      <c r="F28" s="1"/>
      <c r="G28" s="151"/>
      <c r="H28" s="1" t="s">
        <v>213</v>
      </c>
      <c r="I28" s="1"/>
      <c r="J28" s="154"/>
      <c r="K28" s="1" t="s">
        <v>214</v>
      </c>
      <c r="L28" s="1"/>
      <c r="M28" s="156"/>
      <c r="N28" s="1" t="s">
        <v>215</v>
      </c>
      <c r="O28" s="1"/>
      <c r="P28" s="1"/>
      <c r="Q28" s="1"/>
      <c r="R28" s="1"/>
      <c r="S28" s="1"/>
      <c r="T28" s="1"/>
    </row>
    <row r="29" spans="1:20" ht="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20.25">
      <c r="D30" s="241" t="s">
        <v>217</v>
      </c>
    </row>
  </sheetData>
  <sheetProtection password="E8C0" sheet="1" objects="1" scenarios="1" formatCells="0"/>
  <customSheetViews>
    <customSheetView guid="{A443224D-5243-475A-A526-95A2D3DFA952}" scale="60" showPageBreaks="1" printArea="1" view="pageBreakPreview">
      <pane ySplit="5" topLeftCell="A6" activePane="bottomLeft" state="frozen"/>
      <selection pane="bottomLeft" activeCell="B5" sqref="B5:R5"/>
      <pageMargins left="0.7" right="0.7" top="0.75" bottom="0.75" header="0.3" footer="0.3"/>
      <pageSetup paperSize="9" scale="33" orientation="portrait" horizontalDpi="4294967293" verticalDpi="4294967293" r:id="rId1"/>
    </customSheetView>
  </customSheetViews>
  <mergeCells count="20">
    <mergeCell ref="A16:T16"/>
    <mergeCell ref="D18:T18"/>
    <mergeCell ref="D21:T21"/>
    <mergeCell ref="A22:T22"/>
    <mergeCell ref="B15:T15"/>
    <mergeCell ref="D3:G3"/>
    <mergeCell ref="B3:C3"/>
    <mergeCell ref="H3:L3"/>
    <mergeCell ref="M3:P3"/>
    <mergeCell ref="B12:T12"/>
    <mergeCell ref="Q3:T3"/>
    <mergeCell ref="A6:T6"/>
    <mergeCell ref="A9:T9"/>
    <mergeCell ref="A1:T1"/>
    <mergeCell ref="D2:F2"/>
    <mergeCell ref="G2:I2"/>
    <mergeCell ref="J2:L2"/>
    <mergeCell ref="M2:N2"/>
    <mergeCell ref="O2:R2"/>
    <mergeCell ref="S2:T2"/>
  </mergeCells>
  <pageMargins left="0.7" right="0.7" top="0.75" bottom="0.75" header="0.3" footer="0.3"/>
  <pageSetup paperSize="9" scale="29" orientation="portrait" horizontalDpi="4294967293" verticalDpi="4294967293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view="pageBreakPreview" zoomScale="60" zoomScaleNormal="80" workbookViewId="0">
      <pane ySplit="5" topLeftCell="A11" activePane="bottomLeft" state="frozen"/>
      <selection pane="bottomLeft" activeCell="C13" sqref="C13"/>
    </sheetView>
  </sheetViews>
  <sheetFormatPr defaultRowHeight="14.25"/>
  <cols>
    <col min="1" max="1" width="18.5" customWidth="1"/>
    <col min="2" max="14" width="12.625" customWidth="1"/>
  </cols>
  <sheetData>
    <row r="1" spans="1:14" ht="24" customHeight="1" thickBot="1">
      <c r="A1" s="496" t="s">
        <v>245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</row>
    <row r="2" spans="1:14" ht="30" customHeight="1" thickBot="1">
      <c r="A2" s="424"/>
      <c r="B2" s="541"/>
      <c r="C2" s="541"/>
      <c r="D2" s="540"/>
      <c r="E2" s="539" t="s">
        <v>193</v>
      </c>
      <c r="F2" s="540"/>
      <c r="G2" s="539"/>
      <c r="H2" s="540"/>
      <c r="I2" s="539" t="s">
        <v>194</v>
      </c>
      <c r="J2" s="540"/>
      <c r="K2" s="539"/>
      <c r="L2" s="541"/>
      <c r="M2" s="541"/>
      <c r="N2" s="541"/>
    </row>
    <row r="3" spans="1:14" ht="30" customHeight="1" thickBot="1">
      <c r="A3" s="415" t="s">
        <v>195</v>
      </c>
      <c r="B3" s="536" t="s">
        <v>131</v>
      </c>
      <c r="C3" s="537"/>
      <c r="D3" s="537"/>
      <c r="E3" s="537"/>
      <c r="F3" s="538"/>
      <c r="G3" s="536" t="s">
        <v>132</v>
      </c>
      <c r="H3" s="537"/>
      <c r="I3" s="537"/>
      <c r="J3" s="538"/>
      <c r="K3" s="536" t="s">
        <v>133</v>
      </c>
      <c r="L3" s="537"/>
      <c r="M3" s="537"/>
      <c r="N3" s="538"/>
    </row>
    <row r="4" spans="1:14" ht="20.100000000000001" customHeight="1" thickBot="1">
      <c r="A4" s="416" t="s">
        <v>22</v>
      </c>
      <c r="B4" s="417">
        <v>1</v>
      </c>
      <c r="C4" s="417">
        <v>2</v>
      </c>
      <c r="D4" s="417">
        <v>3</v>
      </c>
      <c r="E4" s="417">
        <v>4</v>
      </c>
      <c r="F4" s="417">
        <v>5</v>
      </c>
      <c r="G4" s="417">
        <v>6</v>
      </c>
      <c r="H4" s="417">
        <v>7</v>
      </c>
      <c r="I4" s="417">
        <v>8</v>
      </c>
      <c r="J4" s="417">
        <v>9</v>
      </c>
      <c r="K4" s="417">
        <v>10</v>
      </c>
      <c r="L4" s="417">
        <v>11</v>
      </c>
      <c r="M4" s="417">
        <v>12</v>
      </c>
      <c r="N4" s="417">
        <v>13</v>
      </c>
    </row>
    <row r="5" spans="1:14" ht="30" customHeight="1" thickBot="1">
      <c r="A5" s="418" t="s">
        <v>218</v>
      </c>
      <c r="B5" s="641" t="s">
        <v>246</v>
      </c>
      <c r="C5" s="642" t="s">
        <v>247</v>
      </c>
      <c r="D5" s="642" t="s">
        <v>248</v>
      </c>
      <c r="E5" s="643" t="s">
        <v>249</v>
      </c>
      <c r="F5" s="644" t="s">
        <v>250</v>
      </c>
      <c r="G5" s="645" t="s">
        <v>251</v>
      </c>
      <c r="H5" s="642" t="s">
        <v>252</v>
      </c>
      <c r="I5" s="646" t="s">
        <v>253</v>
      </c>
      <c r="J5" s="647" t="s">
        <v>254</v>
      </c>
      <c r="K5" s="645" t="s">
        <v>255</v>
      </c>
      <c r="L5" s="642" t="s">
        <v>256</v>
      </c>
      <c r="M5" s="648" t="s">
        <v>257</v>
      </c>
      <c r="N5" s="648" t="s">
        <v>258</v>
      </c>
    </row>
    <row r="6" spans="1:14" ht="19.5" customHeight="1" thickBot="1">
      <c r="A6" s="542" t="s">
        <v>197</v>
      </c>
      <c r="B6" s="543"/>
      <c r="C6" s="543"/>
      <c r="D6" s="543"/>
      <c r="E6" s="543"/>
      <c r="F6" s="543"/>
      <c r="G6" s="543"/>
      <c r="H6" s="543"/>
      <c r="I6" s="543"/>
      <c r="J6" s="543"/>
      <c r="K6" s="543"/>
      <c r="L6" s="543"/>
      <c r="M6" s="543"/>
      <c r="N6" s="543"/>
    </row>
    <row r="7" spans="1:14" ht="30" customHeight="1" thickBot="1">
      <c r="A7" s="140" t="s">
        <v>198</v>
      </c>
      <c r="B7" s="251"/>
      <c r="C7" s="252"/>
      <c r="D7" s="253"/>
      <c r="E7" s="253"/>
      <c r="F7" s="254"/>
      <c r="G7" s="255"/>
      <c r="H7" s="256"/>
      <c r="I7" s="257"/>
      <c r="J7" s="254"/>
      <c r="K7" s="258"/>
      <c r="L7" s="259"/>
      <c r="M7" s="260"/>
      <c r="N7" s="261"/>
    </row>
    <row r="8" spans="1:14" ht="30" customHeight="1" thickBot="1">
      <c r="A8" s="140" t="s">
        <v>199</v>
      </c>
      <c r="B8" s="224"/>
      <c r="C8" s="262"/>
      <c r="D8" s="263"/>
      <c r="E8" s="264"/>
      <c r="F8" s="265"/>
      <c r="G8" s="266"/>
      <c r="H8" s="267"/>
      <c r="I8" s="268"/>
      <c r="J8" s="265"/>
      <c r="K8" s="269"/>
      <c r="L8" s="266"/>
      <c r="M8" s="267"/>
      <c r="N8" s="270"/>
    </row>
    <row r="9" spans="1:14" ht="19.5" customHeight="1" thickBot="1">
      <c r="A9" s="518" t="s">
        <v>200</v>
      </c>
      <c r="B9" s="519"/>
      <c r="C9" s="519"/>
      <c r="D9" s="519"/>
      <c r="E9" s="519"/>
      <c r="F9" s="519"/>
      <c r="G9" s="519"/>
      <c r="H9" s="519"/>
      <c r="I9" s="519"/>
      <c r="J9" s="519"/>
      <c r="K9" s="519"/>
      <c r="L9" s="519"/>
      <c r="M9" s="519"/>
      <c r="N9" s="519"/>
    </row>
    <row r="10" spans="1:14" ht="39.950000000000003" customHeight="1" thickBot="1">
      <c r="A10" s="141" t="s">
        <v>201</v>
      </c>
      <c r="B10" s="191"/>
      <c r="C10" s="192"/>
      <c r="D10" s="189"/>
      <c r="E10" s="271"/>
      <c r="F10" s="189"/>
      <c r="G10" s="191"/>
      <c r="H10" s="189"/>
      <c r="I10" s="271"/>
      <c r="J10" s="192"/>
      <c r="K10" s="191"/>
      <c r="L10" s="192"/>
      <c r="M10" s="189"/>
      <c r="N10" s="190"/>
    </row>
    <row r="11" spans="1:14" ht="39.950000000000003" customHeight="1" thickBot="1">
      <c r="A11" s="142" t="s">
        <v>202</v>
      </c>
      <c r="B11" s="196"/>
      <c r="C11" s="197"/>
      <c r="D11" s="198"/>
      <c r="E11" s="198"/>
      <c r="F11" s="199"/>
      <c r="G11" s="197"/>
      <c r="H11" s="201"/>
      <c r="I11" s="198"/>
      <c r="J11" s="199"/>
      <c r="K11" s="203"/>
      <c r="L11" s="200"/>
      <c r="M11" s="201"/>
      <c r="N11" s="204"/>
    </row>
    <row r="12" spans="1:14" ht="39.950000000000003" customHeight="1" thickBot="1">
      <c r="A12" s="166" t="s">
        <v>203</v>
      </c>
      <c r="B12" s="544">
        <f>SUM(B11:N11)</f>
        <v>0</v>
      </c>
      <c r="C12" s="545"/>
      <c r="D12" s="545"/>
      <c r="E12" s="545"/>
      <c r="F12" s="545"/>
      <c r="G12" s="545"/>
      <c r="H12" s="545"/>
      <c r="I12" s="545"/>
      <c r="J12" s="545"/>
      <c r="K12" s="545"/>
      <c r="L12" s="545"/>
      <c r="M12" s="545"/>
      <c r="N12" s="545"/>
    </row>
    <row r="13" spans="1:14" ht="39.950000000000003" customHeight="1" thickBot="1">
      <c r="A13" s="143" t="s">
        <v>204</v>
      </c>
      <c r="B13" s="205"/>
      <c r="C13" s="206"/>
      <c r="D13" s="207"/>
      <c r="E13" s="207"/>
      <c r="F13" s="209"/>
      <c r="G13" s="208"/>
      <c r="H13" s="208"/>
      <c r="I13" s="207"/>
      <c r="J13" s="209"/>
      <c r="K13" s="208"/>
      <c r="L13" s="206"/>
      <c r="M13" s="207"/>
      <c r="N13" s="209"/>
    </row>
    <row r="14" spans="1:14" ht="39.950000000000003" customHeight="1" thickBot="1">
      <c r="A14" s="167" t="s">
        <v>205</v>
      </c>
      <c r="B14" s="176" t="e">
        <f>(B13/B11)</f>
        <v>#DIV/0!</v>
      </c>
      <c r="C14" s="177" t="e">
        <f>(C13/C11)</f>
        <v>#DIV/0!</v>
      </c>
      <c r="D14" s="178" t="e">
        <f t="shared" ref="D14:N14" si="0">(D13/D11)</f>
        <v>#DIV/0!</v>
      </c>
      <c r="E14" s="177" t="e">
        <f t="shared" si="0"/>
        <v>#DIV/0!</v>
      </c>
      <c r="F14" s="182" t="e">
        <f t="shared" si="0"/>
        <v>#DIV/0!</v>
      </c>
      <c r="G14" s="185" t="e">
        <f t="shared" si="0"/>
        <v>#DIV/0!</v>
      </c>
      <c r="H14" s="178" t="e">
        <f t="shared" si="0"/>
        <v>#DIV/0!</v>
      </c>
      <c r="I14" s="177" t="e">
        <f t="shared" si="0"/>
        <v>#DIV/0!</v>
      </c>
      <c r="J14" s="182" t="e">
        <f t="shared" si="0"/>
        <v>#DIV/0!</v>
      </c>
      <c r="K14" s="239" t="e">
        <f t="shared" si="0"/>
        <v>#DIV/0!</v>
      </c>
      <c r="L14" s="179" t="e">
        <f t="shared" si="0"/>
        <v>#DIV/0!</v>
      </c>
      <c r="M14" s="181" t="e">
        <f t="shared" si="0"/>
        <v>#DIV/0!</v>
      </c>
      <c r="N14" s="184" t="e">
        <f t="shared" si="0"/>
        <v>#DIV/0!</v>
      </c>
    </row>
    <row r="15" spans="1:14" ht="39.950000000000003" customHeight="1" thickBot="1">
      <c r="A15" s="240"/>
      <c r="B15" s="533">
        <f>SUM(B13:N13)</f>
        <v>0</v>
      </c>
      <c r="C15" s="534"/>
      <c r="D15" s="534"/>
      <c r="E15" s="534"/>
      <c r="F15" s="534"/>
      <c r="G15" s="534"/>
      <c r="H15" s="534"/>
      <c r="I15" s="534"/>
      <c r="J15" s="534"/>
      <c r="K15" s="534"/>
      <c r="L15" s="534"/>
      <c r="M15" s="534"/>
      <c r="N15" s="534"/>
    </row>
    <row r="16" spans="1:14" ht="20.100000000000001" customHeight="1" thickBot="1">
      <c r="A16" s="521" t="s">
        <v>206</v>
      </c>
      <c r="B16" s="522"/>
      <c r="C16" s="522"/>
      <c r="D16" s="522"/>
      <c r="E16" s="522"/>
      <c r="F16" s="522"/>
      <c r="G16" s="522"/>
      <c r="H16" s="522"/>
      <c r="I16" s="522"/>
      <c r="J16" s="522"/>
      <c r="K16" s="522"/>
      <c r="L16" s="522"/>
      <c r="M16" s="522"/>
      <c r="N16" s="522"/>
    </row>
    <row r="17" spans="1:14" ht="39.950000000000003" customHeight="1" thickBot="1">
      <c r="A17" s="159" t="s">
        <v>202</v>
      </c>
      <c r="B17" s="242">
        <f>(COUNT('arkusz obciążeń'!D44:J45))</f>
        <v>0</v>
      </c>
      <c r="C17" s="243">
        <f>(COUNT('arkusz obciążeń'!D46:J47))</f>
        <v>0</v>
      </c>
      <c r="D17" s="244">
        <f>(COUNT('arkusz obciążeń'!D48:J49))</f>
        <v>0</v>
      </c>
      <c r="E17" s="245">
        <f>COUNT('arkusz obciążeń'!D50:J51)</f>
        <v>0</v>
      </c>
      <c r="F17" s="246">
        <f>COUNT('arkusz obciążeń'!D52:J53)</f>
        <v>0</v>
      </c>
      <c r="G17" s="243">
        <f>COUNT('arkusz obciążeń'!D54:J55)</f>
        <v>0</v>
      </c>
      <c r="H17" s="244">
        <f>COUNT('arkusz obciążeń'!D56:J57)</f>
        <v>0</v>
      </c>
      <c r="I17" s="245">
        <f>COUNT('arkusz obciążeń'!D58:J59)</f>
        <v>0</v>
      </c>
      <c r="J17" s="246">
        <f>COUNT('arkusz obciążeń'!D60:J61)</f>
        <v>0</v>
      </c>
      <c r="K17" s="247">
        <f>COUNT('arkusz obciążeń'!D62:J63)</f>
        <v>0</v>
      </c>
      <c r="L17" s="248">
        <f>COUNT('arkusz obciążeń'!D64:J65)</f>
        <v>0</v>
      </c>
      <c r="M17" s="244">
        <f>COUNT('arkusz obciążeń'!D66:J67)</f>
        <v>0</v>
      </c>
      <c r="N17" s="243">
        <f>COUNT('arkusz obciążeń'!D68:J69)</f>
        <v>0</v>
      </c>
    </row>
    <row r="18" spans="1:14" ht="39.950000000000003" customHeight="1" thickBot="1">
      <c r="A18" s="166" t="s">
        <v>203</v>
      </c>
      <c r="B18" s="546">
        <f>SUM(B17:R17)</f>
        <v>0</v>
      </c>
      <c r="C18" s="547"/>
      <c r="D18" s="547"/>
      <c r="E18" s="547"/>
      <c r="F18" s="547"/>
      <c r="G18" s="547"/>
      <c r="H18" s="547"/>
      <c r="I18" s="547"/>
      <c r="J18" s="547"/>
      <c r="K18" s="547"/>
      <c r="L18" s="547"/>
      <c r="M18" s="547"/>
      <c r="N18" s="547"/>
    </row>
    <row r="19" spans="1:14" ht="39.950000000000003" customHeight="1" thickBot="1">
      <c r="A19" s="167" t="s">
        <v>204</v>
      </c>
      <c r="B19" s="168">
        <f>SUM('arkusz obciążeń'!D44:J45)</f>
        <v>0</v>
      </c>
      <c r="C19" s="170">
        <f>SUM('arkusz obciążeń'!D46:J47)</f>
        <v>0</v>
      </c>
      <c r="D19" s="169">
        <f>SUM('arkusz obciążeń'!D48:J49)</f>
        <v>0</v>
      </c>
      <c r="E19" s="170">
        <f>SUM('arkusz obciążeń'!D50:J51)</f>
        <v>0</v>
      </c>
      <c r="F19" s="171">
        <f>SUM('arkusz obciążeń'!D52:J53)</f>
        <v>0</v>
      </c>
      <c r="G19" s="172">
        <f>SUM('arkusz obciążeń'!D54:J55)</f>
        <v>0</v>
      </c>
      <c r="H19" s="169">
        <f>SUM('arkusz obciążeń'!D56:J57)</f>
        <v>0</v>
      </c>
      <c r="I19" s="169">
        <f>SUM('arkusz obciążeń'!D58:J59)</f>
        <v>0</v>
      </c>
      <c r="J19" s="249">
        <f>SUM('arkusz obciążeń'!D60:J61)</f>
        <v>0</v>
      </c>
      <c r="K19" s="250">
        <f>SUM('arkusz obciążeń'!D62:J63)</f>
        <v>0</v>
      </c>
      <c r="L19" s="170">
        <f>SUM('arkusz obciążeń'!D64:J65)</f>
        <v>0</v>
      </c>
      <c r="M19" s="169">
        <f>SUM('arkusz obciążeń'!D66:J67)</f>
        <v>0</v>
      </c>
      <c r="N19" s="171">
        <f>SUM('arkusz obciążeń'!D68:J69)</f>
        <v>0</v>
      </c>
    </row>
    <row r="20" spans="1:14" ht="39.950000000000003" customHeight="1" thickBot="1">
      <c r="A20" s="167" t="s">
        <v>205</v>
      </c>
      <c r="B20" s="176" t="e">
        <f>(B19/B17)</f>
        <v>#DIV/0!</v>
      </c>
      <c r="C20" s="177" t="e">
        <f>(C19/C17)</f>
        <v>#DIV/0!</v>
      </c>
      <c r="D20" s="178" t="e">
        <f t="shared" ref="D20:N20" si="1">(D19/D17)</f>
        <v>#DIV/0!</v>
      </c>
      <c r="E20" s="179" t="e">
        <f t="shared" si="1"/>
        <v>#DIV/0!</v>
      </c>
      <c r="F20" s="180" t="e">
        <f t="shared" si="1"/>
        <v>#DIV/0!</v>
      </c>
      <c r="G20" s="181" t="e">
        <f t="shared" si="1"/>
        <v>#DIV/0!</v>
      </c>
      <c r="H20" s="178" t="e">
        <f t="shared" si="1"/>
        <v>#DIV/0!</v>
      </c>
      <c r="I20" s="182" t="e">
        <f t="shared" si="1"/>
        <v>#DIV/0!</v>
      </c>
      <c r="J20" s="183" t="e">
        <f t="shared" si="1"/>
        <v>#DIV/0!</v>
      </c>
      <c r="K20" s="180" t="e">
        <f t="shared" si="1"/>
        <v>#DIV/0!</v>
      </c>
      <c r="L20" s="179" t="e">
        <f t="shared" si="1"/>
        <v>#DIV/0!</v>
      </c>
      <c r="M20" s="181" t="e">
        <f t="shared" si="1"/>
        <v>#DIV/0!</v>
      </c>
      <c r="N20" s="184" t="e">
        <f t="shared" si="1"/>
        <v>#DIV/0!</v>
      </c>
    </row>
    <row r="21" spans="1:14" ht="39.950000000000003" customHeight="1" thickBot="1">
      <c r="A21" s="187"/>
      <c r="B21" s="527">
        <f>SUM(B19:N19)</f>
        <v>0</v>
      </c>
      <c r="C21" s="528"/>
      <c r="D21" s="528"/>
      <c r="E21" s="528"/>
      <c r="F21" s="528"/>
      <c r="G21" s="528"/>
      <c r="H21" s="528"/>
      <c r="I21" s="528"/>
      <c r="J21" s="528"/>
      <c r="K21" s="528"/>
      <c r="L21" s="528"/>
      <c r="M21" s="528"/>
      <c r="N21" s="528"/>
    </row>
    <row r="22" spans="1:14" ht="20.100000000000001" customHeight="1" thickBot="1">
      <c r="A22" s="518" t="s">
        <v>207</v>
      </c>
      <c r="B22" s="519"/>
      <c r="C22" s="519"/>
      <c r="D22" s="519"/>
      <c r="E22" s="519"/>
      <c r="F22" s="519"/>
      <c r="G22" s="519"/>
      <c r="H22" s="519"/>
      <c r="I22" s="519"/>
      <c r="J22" s="519"/>
      <c r="K22" s="519"/>
      <c r="L22" s="519"/>
      <c r="M22" s="519"/>
      <c r="N22" s="519"/>
    </row>
    <row r="23" spans="1:14" ht="20.100000000000001" customHeight="1">
      <c r="A23" s="144" t="s">
        <v>208</v>
      </c>
      <c r="B23" s="272"/>
      <c r="C23" s="273"/>
      <c r="D23" s="273"/>
      <c r="E23" s="273"/>
      <c r="F23" s="273"/>
      <c r="G23" s="273"/>
      <c r="H23" s="274"/>
      <c r="I23" s="273"/>
      <c r="J23" s="273"/>
      <c r="K23" s="273"/>
      <c r="L23" s="273"/>
      <c r="M23" s="273"/>
      <c r="N23" s="273"/>
    </row>
    <row r="24" spans="1:14" ht="20.100000000000001" customHeight="1">
      <c r="A24" s="145" t="s">
        <v>209</v>
      </c>
      <c r="B24" s="275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</row>
    <row r="25" spans="1:14" ht="20.100000000000001" customHeight="1">
      <c r="A25" s="145" t="s">
        <v>210</v>
      </c>
      <c r="B25" s="275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</row>
    <row r="26" spans="1:14" ht="27" customHeight="1" thickBot="1">
      <c r="A26" s="146" t="s">
        <v>211</v>
      </c>
      <c r="B26" s="277"/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</row>
    <row r="27" spans="1:14" ht="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5">
      <c r="A28" s="1"/>
      <c r="B28" s="148"/>
      <c r="C28" s="1" t="s">
        <v>212</v>
      </c>
      <c r="D28" s="1"/>
      <c r="E28" s="151"/>
      <c r="F28" s="1" t="s">
        <v>213</v>
      </c>
      <c r="G28" s="1"/>
      <c r="H28" s="154"/>
      <c r="I28" s="1" t="s">
        <v>214</v>
      </c>
      <c r="J28" s="1"/>
      <c r="K28" s="156"/>
      <c r="L28" s="1" t="s">
        <v>215</v>
      </c>
      <c r="M28" s="1"/>
      <c r="N28" s="1"/>
    </row>
    <row r="29" spans="1:14" ht="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21">
      <c r="A30" s="1"/>
      <c r="B30" s="291" t="s">
        <v>217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sheetProtection password="E8C0" sheet="1" objects="1" scenarios="1" formatCells="0"/>
  <customSheetViews>
    <customSheetView guid="{A443224D-5243-475A-A526-95A2D3DFA952}" scale="70" showPageBreaks="1" printArea="1" view="pageBreakPreview">
      <pane ySplit="5" topLeftCell="A6" activePane="bottomLeft" state="frozen"/>
      <selection pane="bottomLeft" activeCell="B5" sqref="B5:N5"/>
      <pageMargins left="0.7" right="0.7" top="0.75" bottom="0.75" header="0.3" footer="0.3"/>
      <pageSetup paperSize="9" scale="43" orientation="portrait" horizontalDpi="4294967293" verticalDpi="4294967293" r:id="rId1"/>
    </customSheetView>
  </customSheetViews>
  <mergeCells count="17">
    <mergeCell ref="A22:N22"/>
    <mergeCell ref="E2:F2"/>
    <mergeCell ref="G2:H2"/>
    <mergeCell ref="I2:J2"/>
    <mergeCell ref="K2:N2"/>
    <mergeCell ref="B2:D2"/>
    <mergeCell ref="A6:N6"/>
    <mergeCell ref="A9:N9"/>
    <mergeCell ref="B12:N12"/>
    <mergeCell ref="B15:N15"/>
    <mergeCell ref="A16:N16"/>
    <mergeCell ref="B18:N18"/>
    <mergeCell ref="A1:N1"/>
    <mergeCell ref="B3:F3"/>
    <mergeCell ref="G3:J3"/>
    <mergeCell ref="K3:N3"/>
    <mergeCell ref="B21:N21"/>
  </mergeCells>
  <pageMargins left="0.7" right="0.7" top="0.75" bottom="0.75" header="0.3" footer="0.3"/>
  <pageSetup paperSize="9" scale="43" orientation="portrait" horizontalDpi="4294967293" verticalDpi="4294967293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view="pageBreakPreview" zoomScale="50" zoomScaleNormal="70" zoomScaleSheetLayoutView="50" workbookViewId="0">
      <pane ySplit="5" topLeftCell="A6" activePane="bottomLeft" state="frozen"/>
      <selection pane="bottomLeft" activeCell="F11" sqref="F11"/>
    </sheetView>
  </sheetViews>
  <sheetFormatPr defaultRowHeight="23.25"/>
  <cols>
    <col min="1" max="1" width="20.625" customWidth="1"/>
    <col min="2" max="21" width="12.625" customWidth="1"/>
    <col min="22" max="22" width="21.5" style="342" customWidth="1"/>
  </cols>
  <sheetData>
    <row r="1" spans="1:22" ht="24" customHeight="1" thickBot="1">
      <c r="A1" s="558" t="s">
        <v>259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60"/>
      <c r="V1" s="551" t="s">
        <v>221</v>
      </c>
    </row>
    <row r="2" spans="1:22" ht="24" customHeight="1" thickBot="1">
      <c r="A2" s="419"/>
      <c r="B2" s="549"/>
      <c r="C2" s="549"/>
      <c r="D2" s="550"/>
      <c r="E2" s="553" t="s">
        <v>193</v>
      </c>
      <c r="F2" s="549"/>
      <c r="G2" s="549"/>
      <c r="H2" s="553"/>
      <c r="I2" s="549"/>
      <c r="J2" s="549"/>
      <c r="K2" s="549"/>
      <c r="L2" s="549"/>
      <c r="M2" s="549"/>
      <c r="N2" s="549"/>
      <c r="O2" s="554" t="s">
        <v>194</v>
      </c>
      <c r="P2" s="555"/>
      <c r="Q2" s="556"/>
      <c r="R2" s="556"/>
      <c r="S2" s="556"/>
      <c r="T2" s="556"/>
      <c r="U2" s="557"/>
      <c r="V2" s="551"/>
    </row>
    <row r="3" spans="1:22" ht="20.100000000000001" customHeight="1" thickBot="1">
      <c r="A3" s="415" t="s">
        <v>195</v>
      </c>
      <c r="B3" s="536" t="s">
        <v>134</v>
      </c>
      <c r="C3" s="537"/>
      <c r="D3" s="537"/>
      <c r="E3" s="537"/>
      <c r="F3" s="537"/>
      <c r="G3" s="536" t="s">
        <v>135</v>
      </c>
      <c r="H3" s="537"/>
      <c r="I3" s="537"/>
      <c r="J3" s="538"/>
      <c r="K3" s="536" t="s">
        <v>136</v>
      </c>
      <c r="L3" s="537"/>
      <c r="M3" s="537"/>
      <c r="N3" s="537"/>
      <c r="O3" s="537"/>
      <c r="P3" s="536" t="s">
        <v>137</v>
      </c>
      <c r="Q3" s="537"/>
      <c r="R3" s="537"/>
      <c r="S3" s="537"/>
      <c r="T3" s="536" t="s">
        <v>192</v>
      </c>
      <c r="U3" s="538"/>
      <c r="V3" s="551"/>
    </row>
    <row r="4" spans="1:22" ht="20.100000000000001" customHeight="1" thickBot="1">
      <c r="A4" s="416" t="s">
        <v>22</v>
      </c>
      <c r="B4" s="417">
        <v>14</v>
      </c>
      <c r="C4" s="417">
        <v>15</v>
      </c>
      <c r="D4" s="417">
        <v>16</v>
      </c>
      <c r="E4" s="417">
        <v>17</v>
      </c>
      <c r="F4" s="417">
        <v>18</v>
      </c>
      <c r="G4" s="417">
        <v>19</v>
      </c>
      <c r="H4" s="417">
        <v>20</v>
      </c>
      <c r="I4" s="417">
        <v>21</v>
      </c>
      <c r="J4" s="417">
        <v>22</v>
      </c>
      <c r="K4" s="417">
        <v>23</v>
      </c>
      <c r="L4" s="417">
        <v>24</v>
      </c>
      <c r="M4" s="417">
        <v>25</v>
      </c>
      <c r="N4" s="417">
        <v>26</v>
      </c>
      <c r="O4" s="417">
        <v>27</v>
      </c>
      <c r="P4" s="417">
        <v>28</v>
      </c>
      <c r="Q4" s="417">
        <v>29</v>
      </c>
      <c r="R4" s="417">
        <v>30</v>
      </c>
      <c r="S4" s="417">
        <v>31</v>
      </c>
      <c r="T4" s="417">
        <v>32</v>
      </c>
      <c r="U4" s="420">
        <v>33</v>
      </c>
      <c r="V4" s="551"/>
    </row>
    <row r="5" spans="1:22" ht="27" customHeight="1" thickBot="1">
      <c r="A5" s="418" t="s">
        <v>218</v>
      </c>
      <c r="B5" s="649" t="s">
        <v>260</v>
      </c>
      <c r="C5" s="650" t="s">
        <v>261</v>
      </c>
      <c r="D5" s="651" t="s">
        <v>262</v>
      </c>
      <c r="E5" s="652" t="s">
        <v>263</v>
      </c>
      <c r="F5" s="653" t="s">
        <v>264</v>
      </c>
      <c r="G5" s="654" t="s">
        <v>265</v>
      </c>
      <c r="H5" s="642" t="s">
        <v>266</v>
      </c>
      <c r="I5" s="648" t="s">
        <v>267</v>
      </c>
      <c r="J5" s="655" t="s">
        <v>268</v>
      </c>
      <c r="K5" s="641" t="s">
        <v>269</v>
      </c>
      <c r="L5" s="642" t="s">
        <v>270</v>
      </c>
      <c r="M5" s="642" t="s">
        <v>271</v>
      </c>
      <c r="N5" s="653" t="s">
        <v>272</v>
      </c>
      <c r="O5" s="644" t="s">
        <v>273</v>
      </c>
      <c r="P5" s="641" t="s">
        <v>274</v>
      </c>
      <c r="Q5" s="648" t="s">
        <v>275</v>
      </c>
      <c r="R5" s="648" t="s">
        <v>223</v>
      </c>
      <c r="S5" s="643" t="s">
        <v>224</v>
      </c>
      <c r="T5" s="656" t="s">
        <v>276</v>
      </c>
      <c r="U5" s="657" t="s">
        <v>277</v>
      </c>
      <c r="V5" s="551"/>
    </row>
    <row r="6" spans="1:22" ht="19.5" customHeight="1" thickBot="1">
      <c r="A6" s="552" t="s">
        <v>197</v>
      </c>
      <c r="B6" s="552"/>
      <c r="C6" s="552"/>
      <c r="D6" s="552"/>
      <c r="E6" s="552"/>
      <c r="F6" s="552"/>
      <c r="G6" s="552"/>
      <c r="H6" s="552"/>
      <c r="I6" s="552"/>
      <c r="J6" s="552"/>
      <c r="K6" s="552"/>
      <c r="L6" s="552"/>
      <c r="M6" s="552"/>
      <c r="N6" s="552"/>
      <c r="O6" s="552"/>
      <c r="P6" s="552"/>
      <c r="Q6" s="552"/>
      <c r="R6" s="552"/>
      <c r="S6" s="552"/>
      <c r="T6" s="552"/>
      <c r="U6" s="552"/>
      <c r="V6" s="552"/>
    </row>
    <row r="7" spans="1:22" ht="30" customHeight="1" thickBot="1">
      <c r="A7" s="414" t="s">
        <v>198</v>
      </c>
      <c r="B7" s="220"/>
      <c r="C7" s="221"/>
      <c r="D7" s="222"/>
      <c r="E7" s="307"/>
      <c r="F7" s="377"/>
      <c r="G7" s="375"/>
      <c r="H7" s="253"/>
      <c r="I7" s="253"/>
      <c r="J7" s="254"/>
      <c r="K7" s="255"/>
      <c r="L7" s="256"/>
      <c r="M7" s="257"/>
      <c r="N7" s="379"/>
      <c r="O7" s="381"/>
      <c r="P7" s="259"/>
      <c r="Q7" s="260"/>
      <c r="R7" s="380"/>
      <c r="S7" s="381"/>
      <c r="T7" s="221"/>
      <c r="U7" s="222"/>
      <c r="V7" s="337">
        <f>COUNTA('program szkolenia I makrocykl'!D7:T7,'pr. szkol. II makrocykl junior'!B7:N7,'pr. szkol III makrocykl junior'!B7:U7)</f>
        <v>0</v>
      </c>
    </row>
    <row r="8" spans="1:22" ht="30" customHeight="1" thickBot="1">
      <c r="A8" s="421" t="s">
        <v>199</v>
      </c>
      <c r="B8" s="306"/>
      <c r="C8" s="307"/>
      <c r="D8" s="308"/>
      <c r="E8" s="307"/>
      <c r="F8" s="378"/>
      <c r="G8" s="225"/>
      <c r="H8" s="309"/>
      <c r="I8" s="264"/>
      <c r="J8" s="265"/>
      <c r="K8" s="269"/>
      <c r="L8" s="310"/>
      <c r="M8" s="268"/>
      <c r="N8" s="310"/>
      <c r="O8" s="265"/>
      <c r="P8" s="269"/>
      <c r="Q8" s="310"/>
      <c r="R8" s="310"/>
      <c r="S8" s="383"/>
      <c r="T8" s="382"/>
      <c r="U8" s="305"/>
      <c r="V8" s="337">
        <f>COUNTA('program szkolenia I makrocykl'!D8:T8,'pr. szkol. II makrocykl junior'!B8:N8,'pr. szkol III makrocykl junior'!B8:U8)</f>
        <v>0</v>
      </c>
    </row>
    <row r="9" spans="1:22" ht="19.5" customHeight="1" thickBot="1">
      <c r="A9" s="519" t="s">
        <v>200</v>
      </c>
      <c r="B9" s="519"/>
      <c r="C9" s="519"/>
      <c r="D9" s="519"/>
      <c r="E9" s="519"/>
      <c r="F9" s="519"/>
      <c r="G9" s="519"/>
      <c r="H9" s="519"/>
      <c r="I9" s="519"/>
      <c r="J9" s="519"/>
      <c r="K9" s="519"/>
      <c r="L9" s="519"/>
      <c r="M9" s="519"/>
      <c r="N9" s="519"/>
      <c r="O9" s="519"/>
      <c r="P9" s="519"/>
      <c r="Q9" s="519"/>
      <c r="R9" s="519"/>
      <c r="S9" s="519"/>
      <c r="T9" s="519"/>
      <c r="U9" s="519"/>
      <c r="V9" s="348"/>
    </row>
    <row r="10" spans="1:22" ht="39.950000000000003" customHeight="1" thickBot="1">
      <c r="A10" s="141" t="s">
        <v>201</v>
      </c>
      <c r="B10" s="311"/>
      <c r="C10" s="312"/>
      <c r="D10" s="313"/>
      <c r="E10" s="314"/>
      <c r="F10" s="315"/>
      <c r="G10" s="316"/>
      <c r="H10" s="316"/>
      <c r="I10" s="317"/>
      <c r="J10" s="316"/>
      <c r="K10" s="311"/>
      <c r="L10" s="317"/>
      <c r="M10" s="312"/>
      <c r="N10" s="318"/>
      <c r="O10" s="311"/>
      <c r="P10" s="318"/>
      <c r="Q10" s="316"/>
      <c r="R10" s="319"/>
      <c r="S10" s="318"/>
      <c r="T10" s="317"/>
      <c r="U10" s="336"/>
      <c r="V10" s="339"/>
    </row>
    <row r="11" spans="1:22" ht="39.950000000000003" customHeight="1" thickBot="1">
      <c r="A11" s="297" t="s">
        <v>202</v>
      </c>
      <c r="B11" s="320"/>
      <c r="C11" s="321"/>
      <c r="D11" s="322"/>
      <c r="E11" s="323"/>
      <c r="F11" s="320"/>
      <c r="G11" s="324"/>
      <c r="H11" s="322"/>
      <c r="I11" s="322"/>
      <c r="J11" s="325"/>
      <c r="K11" s="324"/>
      <c r="L11" s="322"/>
      <c r="M11" s="322"/>
      <c r="N11" s="325"/>
      <c r="O11" s="321"/>
      <c r="P11" s="326"/>
      <c r="Q11" s="322"/>
      <c r="R11" s="323"/>
      <c r="S11" s="321"/>
      <c r="T11" s="321"/>
      <c r="U11" s="325"/>
      <c r="V11" s="339"/>
    </row>
    <row r="12" spans="1:22" ht="39.950000000000003" customHeight="1" thickBot="1">
      <c r="A12" s="296" t="s">
        <v>203</v>
      </c>
      <c r="B12" s="512">
        <f>SUM(B11:U11)</f>
        <v>0</v>
      </c>
      <c r="C12" s="513"/>
      <c r="D12" s="513"/>
      <c r="E12" s="513"/>
      <c r="F12" s="513"/>
      <c r="G12" s="513"/>
      <c r="H12" s="513"/>
      <c r="I12" s="513"/>
      <c r="J12" s="513"/>
      <c r="K12" s="513"/>
      <c r="L12" s="513"/>
      <c r="M12" s="513"/>
      <c r="N12" s="513"/>
      <c r="O12" s="513"/>
      <c r="P12" s="513"/>
      <c r="Q12" s="513"/>
      <c r="R12" s="513"/>
      <c r="S12" s="513"/>
      <c r="T12" s="513"/>
      <c r="U12" s="514"/>
      <c r="V12" s="340">
        <f>SUM('program szkolenia I makrocykl'!B12:T12,'pr. szkol. II makrocykl junior'!B12:N12,'pr. szkol III makrocykl junior'!B12:U12)</f>
        <v>0</v>
      </c>
    </row>
    <row r="13" spans="1:22" ht="39.950000000000003" customHeight="1" thickBot="1">
      <c r="A13" s="327" t="s">
        <v>204</v>
      </c>
      <c r="B13" s="328"/>
      <c r="C13" s="329"/>
      <c r="D13" s="330"/>
      <c r="E13" s="331"/>
      <c r="F13" s="332"/>
      <c r="G13" s="333"/>
      <c r="H13" s="330"/>
      <c r="I13" s="330"/>
      <c r="J13" s="334"/>
      <c r="K13" s="328"/>
      <c r="L13" s="328"/>
      <c r="M13" s="330"/>
      <c r="N13" s="334"/>
      <c r="O13" s="328"/>
      <c r="P13" s="333"/>
      <c r="Q13" s="330"/>
      <c r="R13" s="334"/>
      <c r="S13" s="328"/>
      <c r="T13" s="329"/>
      <c r="U13" s="334"/>
      <c r="V13" s="338"/>
    </row>
    <row r="14" spans="1:22" ht="39.950000000000003" customHeight="1" thickBot="1">
      <c r="A14" s="298" t="s">
        <v>205</v>
      </c>
      <c r="B14" s="185" t="e">
        <f t="shared" ref="B14:E14" si="0">(B13/B11)</f>
        <v>#DIV/0!</v>
      </c>
      <c r="C14" s="185" t="e">
        <f t="shared" si="0"/>
        <v>#DIV/0!</v>
      </c>
      <c r="D14" s="181" t="e">
        <f t="shared" si="0"/>
        <v>#DIV/0!</v>
      </c>
      <c r="E14" s="184" t="e">
        <f t="shared" si="0"/>
        <v>#DIV/0!</v>
      </c>
      <c r="F14" s="176" t="e">
        <f>(F13/F11)</f>
        <v>#DIV/0!</v>
      </c>
      <c r="G14" s="181" t="e">
        <f>(G13/G11)</f>
        <v>#DIV/0!</v>
      </c>
      <c r="H14" s="178" t="e">
        <f t="shared" ref="H14:U14" si="1">(H13/H11)</f>
        <v>#DIV/0!</v>
      </c>
      <c r="I14" s="181" t="e">
        <f t="shared" si="1"/>
        <v>#DIV/0!</v>
      </c>
      <c r="J14" s="184" t="e">
        <f t="shared" si="1"/>
        <v>#DIV/0!</v>
      </c>
      <c r="K14" s="185" t="e">
        <f t="shared" si="1"/>
        <v>#DIV/0!</v>
      </c>
      <c r="L14" s="178" t="e">
        <f t="shared" si="1"/>
        <v>#DIV/0!</v>
      </c>
      <c r="M14" s="181" t="e">
        <f t="shared" si="1"/>
        <v>#DIV/0!</v>
      </c>
      <c r="N14" s="184" t="e">
        <f t="shared" si="1"/>
        <v>#DIV/0!</v>
      </c>
      <c r="O14" s="185" t="e">
        <f t="shared" si="1"/>
        <v>#DIV/0!</v>
      </c>
      <c r="P14" s="179" t="e">
        <f t="shared" si="1"/>
        <v>#DIV/0!</v>
      </c>
      <c r="Q14" s="181" t="e">
        <f t="shared" si="1"/>
        <v>#DIV/0!</v>
      </c>
      <c r="R14" s="184" t="e">
        <f t="shared" si="1"/>
        <v>#DIV/0!</v>
      </c>
      <c r="S14" s="185" t="e">
        <f t="shared" si="1"/>
        <v>#DIV/0!</v>
      </c>
      <c r="T14" s="185" t="e">
        <f t="shared" si="1"/>
        <v>#DIV/0!</v>
      </c>
      <c r="U14" s="184" t="e">
        <f t="shared" si="1"/>
        <v>#DIV/0!</v>
      </c>
      <c r="V14" s="346" t="e">
        <f>(V15/V12)</f>
        <v>#DIV/0!</v>
      </c>
    </row>
    <row r="15" spans="1:22" ht="39.950000000000003" customHeight="1" thickBot="1">
      <c r="A15" s="240" t="s">
        <v>219</v>
      </c>
      <c r="B15" s="533">
        <f>SUM(B13:U13)</f>
        <v>0</v>
      </c>
      <c r="C15" s="534"/>
      <c r="D15" s="534"/>
      <c r="E15" s="534"/>
      <c r="F15" s="534"/>
      <c r="G15" s="534"/>
      <c r="H15" s="534"/>
      <c r="I15" s="534"/>
      <c r="J15" s="534"/>
      <c r="K15" s="534"/>
      <c r="L15" s="534"/>
      <c r="M15" s="534"/>
      <c r="N15" s="534"/>
      <c r="O15" s="534"/>
      <c r="P15" s="534"/>
      <c r="Q15" s="534"/>
      <c r="R15" s="534"/>
      <c r="S15" s="534"/>
      <c r="T15" s="534"/>
      <c r="U15" s="535"/>
      <c r="V15" s="341">
        <f>SUM('program szkolenia I makrocykl'!B15:T15,'pr. szkol. II makrocykl junior'!B15:N15,'pr. szkol III makrocykl junior'!B15:U15)</f>
        <v>0</v>
      </c>
    </row>
    <row r="16" spans="1:22" ht="19.5" customHeight="1" thickBot="1">
      <c r="A16" s="522" t="s">
        <v>206</v>
      </c>
      <c r="B16" s="522"/>
      <c r="C16" s="522"/>
      <c r="D16" s="522"/>
      <c r="E16" s="522"/>
      <c r="F16" s="522"/>
      <c r="G16" s="522"/>
      <c r="H16" s="522"/>
      <c r="I16" s="522"/>
      <c r="J16" s="522"/>
      <c r="K16" s="522"/>
      <c r="L16" s="522"/>
      <c r="M16" s="522"/>
      <c r="N16" s="522"/>
      <c r="O16" s="522"/>
      <c r="P16" s="522"/>
      <c r="Q16" s="522"/>
      <c r="R16" s="522"/>
      <c r="S16" s="522"/>
      <c r="T16" s="522"/>
      <c r="U16" s="523"/>
      <c r="V16" s="347"/>
    </row>
    <row r="17" spans="1:22" ht="39.950000000000003" customHeight="1" thickBot="1">
      <c r="A17" s="159" t="s">
        <v>202</v>
      </c>
      <c r="B17" s="242">
        <f>COUNT('arkusz obciążeń'!D70:J71)</f>
        <v>0</v>
      </c>
      <c r="C17" s="243">
        <f>COUNT('arkusz obciążeń'!D72:J73)</f>
        <v>0</v>
      </c>
      <c r="D17" s="248">
        <f>COUNT('arkusz obciążeń'!D74:J75)</f>
        <v>0</v>
      </c>
      <c r="E17" s="300">
        <f>COUNT('arkusz obciążeń'!D76:J77)</f>
        <v>0</v>
      </c>
      <c r="F17" s="242">
        <f>COUNT('arkusz obciążeń'!D78:J79)</f>
        <v>0</v>
      </c>
      <c r="G17" s="243">
        <f>COUNT('arkusz obciążeń'!D80:J81)</f>
        <v>0</v>
      </c>
      <c r="H17" s="244">
        <f>COUNT('arkusz obciążeń'!D82:J83)</f>
        <v>0</v>
      </c>
      <c r="I17" s="245">
        <f>COUNT('arkusz obciążeń'!D84:J85)</f>
        <v>0</v>
      </c>
      <c r="J17" s="246">
        <f>COUNT('arkusz obciążeń'!D86:J87)</f>
        <v>0</v>
      </c>
      <c r="K17" s="243">
        <f>COUNT('arkusz obciążeń'!D88:J89)</f>
        <v>0</v>
      </c>
      <c r="L17" s="244">
        <f>COUNT('arkusz obciążeń'!D90:J91)</f>
        <v>0</v>
      </c>
      <c r="M17" s="245">
        <f>COUNT('arkusz obciążeń'!D92:J93)</f>
        <v>0</v>
      </c>
      <c r="N17" s="246">
        <f>COUNT('arkusz obciążeń'!D94:J95)</f>
        <v>0</v>
      </c>
      <c r="O17" s="247">
        <f>COUNT('arkusz obciążeń'!D96:J97)</f>
        <v>0</v>
      </c>
      <c r="P17" s="248">
        <f>COUNT('arkusz obciążeń'!D98:J99)</f>
        <v>0</v>
      </c>
      <c r="Q17" s="244">
        <f>COUNT('arkusz obciążeń'!D100:J101)</f>
        <v>0</v>
      </c>
      <c r="R17" s="243">
        <f>COUNT('arkusz obciążeń'!D102:J103)</f>
        <v>0</v>
      </c>
      <c r="S17" s="242">
        <f>COUNT('arkusz obciążeń'!D104:J105)</f>
        <v>0</v>
      </c>
      <c r="T17" s="243">
        <f>COUNT('arkusz obciążeń'!D106:J107)</f>
        <v>0</v>
      </c>
      <c r="U17" s="300">
        <f>COUNT('arkusz obciążeń'!D108:J109)</f>
        <v>0</v>
      </c>
      <c r="V17" s="339"/>
    </row>
    <row r="18" spans="1:22" ht="39.950000000000003" customHeight="1" thickBot="1">
      <c r="A18" s="166" t="s">
        <v>203</v>
      </c>
      <c r="B18" s="544">
        <f>SUM(B17:U17)</f>
        <v>0</v>
      </c>
      <c r="C18" s="545"/>
      <c r="D18" s="545"/>
      <c r="E18" s="545"/>
      <c r="F18" s="545"/>
      <c r="G18" s="545"/>
      <c r="H18" s="545"/>
      <c r="I18" s="545"/>
      <c r="J18" s="545"/>
      <c r="K18" s="545"/>
      <c r="L18" s="545"/>
      <c r="M18" s="545"/>
      <c r="N18" s="545"/>
      <c r="O18" s="545"/>
      <c r="P18" s="545"/>
      <c r="Q18" s="545"/>
      <c r="R18" s="545"/>
      <c r="S18" s="545"/>
      <c r="T18" s="545"/>
      <c r="U18" s="548"/>
      <c r="V18" s="340">
        <f>SUM('program szkolenia I makrocykl'!D18:T18,'pr. szkol. II makrocykl junior'!B18:N18,'pr. szkol III makrocykl junior'!B18:U18)</f>
        <v>0</v>
      </c>
    </row>
    <row r="19" spans="1:22" ht="39.950000000000003" customHeight="1" thickBot="1">
      <c r="A19" s="167" t="s">
        <v>204</v>
      </c>
      <c r="B19" s="301">
        <f>SUM('arkusz obciążeń'!D70:J71)</f>
        <v>0</v>
      </c>
      <c r="C19" s="302">
        <f>SUM('arkusz obciążeń'!D72:J73)</f>
        <v>0</v>
      </c>
      <c r="D19" s="303">
        <f>SUM('arkusz obciążeń'!D74:J75)</f>
        <v>0</v>
      </c>
      <c r="E19" s="304">
        <f>SUM('arkusz obciążeń'!D76:J77)</f>
        <v>0</v>
      </c>
      <c r="F19" s="168">
        <f>SUM('arkusz obciążeń'!D78:J79)</f>
        <v>0</v>
      </c>
      <c r="G19" s="170">
        <f>SUM('arkusz obciążeń'!D80:J81)</f>
        <v>0</v>
      </c>
      <c r="H19" s="169">
        <f>SUM('arkusz obciążeń'!D82:J83)</f>
        <v>0</v>
      </c>
      <c r="I19" s="170">
        <f>SUM('arkusz obciążeń'!D84:J85)</f>
        <v>0</v>
      </c>
      <c r="J19" s="171">
        <f>SUM('arkusz obciążeń'!D86:J87)</f>
        <v>0</v>
      </c>
      <c r="K19" s="172">
        <f>SUM('arkusz obciążeń'!D88:J89)</f>
        <v>0</v>
      </c>
      <c r="L19" s="169">
        <f>SUM('arkusz obciążeń'!D90:J91)</f>
        <v>0</v>
      </c>
      <c r="M19" s="169">
        <f>SUM('arkusz obciążeń'!D92:J93)</f>
        <v>0</v>
      </c>
      <c r="N19" s="249">
        <f>SUM('arkusz obciążeń'!D94:J95)</f>
        <v>0</v>
      </c>
      <c r="O19" s="250">
        <f>SUM('arkusz obciążeń'!D96:J97)</f>
        <v>0</v>
      </c>
      <c r="P19" s="170">
        <f>SUM('arkusz obciążeń'!D98:J99)</f>
        <v>0</v>
      </c>
      <c r="Q19" s="169">
        <f>SUM('arkusz obciążeń'!D100:J101)</f>
        <v>0</v>
      </c>
      <c r="R19" s="171">
        <f>SUM('arkusz obciążeń'!D102:J103)</f>
        <v>0</v>
      </c>
      <c r="S19" s="350">
        <f>SUM('arkusz obciążeń'!D104:J105)</f>
        <v>0</v>
      </c>
      <c r="T19" s="351">
        <f>SUM('arkusz obciążeń'!D106:J107)</f>
        <v>0</v>
      </c>
      <c r="U19" s="352">
        <f>SUM('arkusz obciążeń'!D108:J109)</f>
        <v>0</v>
      </c>
      <c r="V19" s="339"/>
    </row>
    <row r="20" spans="1:22" ht="39.950000000000003" customHeight="1" thickBot="1">
      <c r="A20" s="167" t="s">
        <v>205</v>
      </c>
      <c r="B20" s="183" t="e">
        <f t="shared" ref="B20:E20" si="2">(B19/B17)</f>
        <v>#DIV/0!</v>
      </c>
      <c r="C20" s="185" t="e">
        <f t="shared" si="2"/>
        <v>#DIV/0!</v>
      </c>
      <c r="D20" s="179" t="e">
        <f t="shared" si="2"/>
        <v>#DIV/0!</v>
      </c>
      <c r="E20" s="186" t="e">
        <f t="shared" si="2"/>
        <v>#DIV/0!</v>
      </c>
      <c r="F20" s="176" t="e">
        <f>(F19/F17)</f>
        <v>#DIV/0!</v>
      </c>
      <c r="G20" s="177" t="e">
        <f>(G19/G17)</f>
        <v>#DIV/0!</v>
      </c>
      <c r="H20" s="178" t="e">
        <f t="shared" ref="H20:U20" si="3">(H19/H17)</f>
        <v>#DIV/0!</v>
      </c>
      <c r="I20" s="179" t="e">
        <f t="shared" si="3"/>
        <v>#DIV/0!</v>
      </c>
      <c r="J20" s="180" t="e">
        <f t="shared" si="3"/>
        <v>#DIV/0!</v>
      </c>
      <c r="K20" s="181" t="e">
        <f t="shared" si="3"/>
        <v>#DIV/0!</v>
      </c>
      <c r="L20" s="178" t="e">
        <f t="shared" si="3"/>
        <v>#DIV/0!</v>
      </c>
      <c r="M20" s="182" t="e">
        <f t="shared" si="3"/>
        <v>#DIV/0!</v>
      </c>
      <c r="N20" s="183" t="e">
        <f t="shared" si="3"/>
        <v>#DIV/0!</v>
      </c>
      <c r="O20" s="180" t="e">
        <f t="shared" si="3"/>
        <v>#DIV/0!</v>
      </c>
      <c r="P20" s="179" t="e">
        <f t="shared" si="3"/>
        <v>#DIV/0!</v>
      </c>
      <c r="Q20" s="181" t="e">
        <f t="shared" si="3"/>
        <v>#DIV/0!</v>
      </c>
      <c r="R20" s="184" t="e">
        <f t="shared" si="3"/>
        <v>#DIV/0!</v>
      </c>
      <c r="S20" s="183" t="e">
        <f t="shared" si="3"/>
        <v>#DIV/0!</v>
      </c>
      <c r="T20" s="185" t="e">
        <f t="shared" si="3"/>
        <v>#DIV/0!</v>
      </c>
      <c r="U20" s="184" t="e">
        <f t="shared" si="3"/>
        <v>#DIV/0!</v>
      </c>
      <c r="V20" s="340" t="e">
        <f>(V21/V18)</f>
        <v>#DIV/0!</v>
      </c>
    </row>
    <row r="21" spans="1:22" ht="39.950000000000003" customHeight="1" thickBot="1">
      <c r="A21" s="187" t="s">
        <v>219</v>
      </c>
      <c r="B21" s="527">
        <f>SUM(B19:U19)</f>
        <v>0</v>
      </c>
      <c r="C21" s="528"/>
      <c r="D21" s="528"/>
      <c r="E21" s="528"/>
      <c r="F21" s="528"/>
      <c r="G21" s="528"/>
      <c r="H21" s="528"/>
      <c r="I21" s="528"/>
      <c r="J21" s="528"/>
      <c r="K21" s="528"/>
      <c r="L21" s="528"/>
      <c r="M21" s="528"/>
      <c r="N21" s="528"/>
      <c r="O21" s="528"/>
      <c r="P21" s="528"/>
      <c r="Q21" s="528"/>
      <c r="R21" s="528"/>
      <c r="S21" s="528"/>
      <c r="T21" s="528"/>
      <c r="U21" s="529"/>
      <c r="V21" s="353">
        <f>SUM('program szkolenia I makrocykl'!D21:T21,'pr. szkol. II makrocykl junior'!B21:N21,'pr. szkol III makrocykl junior'!B21:U21)</f>
        <v>0</v>
      </c>
    </row>
    <row r="22" spans="1:22" ht="19.5" customHeight="1" thickBot="1">
      <c r="A22" s="299"/>
      <c r="B22" s="292"/>
      <c r="C22" s="292"/>
      <c r="D22" s="292"/>
      <c r="E22" s="293"/>
      <c r="F22" s="519" t="s">
        <v>207</v>
      </c>
      <c r="G22" s="519"/>
      <c r="H22" s="519"/>
      <c r="I22" s="519"/>
      <c r="J22" s="519"/>
      <c r="K22" s="519"/>
      <c r="L22" s="519"/>
      <c r="M22" s="519"/>
      <c r="N22" s="519"/>
      <c r="O22" s="519"/>
      <c r="P22" s="519"/>
      <c r="Q22" s="519"/>
      <c r="R22" s="519"/>
      <c r="S22" s="519"/>
      <c r="T22" s="519"/>
      <c r="U22" s="520"/>
      <c r="V22" s="349"/>
    </row>
    <row r="23" spans="1:22" ht="20.100000000000001" customHeight="1">
      <c r="A23" s="144" t="s">
        <v>208</v>
      </c>
      <c r="B23" s="279"/>
      <c r="C23" s="280"/>
      <c r="D23" s="281"/>
      <c r="E23" s="282"/>
      <c r="F23" s="272"/>
      <c r="G23" s="273"/>
      <c r="H23" s="273"/>
      <c r="I23" s="273"/>
      <c r="J23" s="273"/>
      <c r="K23" s="273"/>
      <c r="L23" s="274"/>
      <c r="M23" s="273"/>
      <c r="N23" s="273"/>
      <c r="O23" s="273"/>
      <c r="P23" s="273"/>
      <c r="Q23" s="273"/>
      <c r="R23" s="273"/>
      <c r="S23" s="279"/>
      <c r="T23" s="280"/>
      <c r="U23" s="335"/>
      <c r="V23" s="339"/>
    </row>
    <row r="24" spans="1:22" ht="20.100000000000001" customHeight="1">
      <c r="A24" s="145" t="s">
        <v>209</v>
      </c>
      <c r="B24" s="283"/>
      <c r="C24" s="284"/>
      <c r="D24" s="285"/>
      <c r="E24" s="286"/>
      <c r="F24" s="275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83"/>
      <c r="T24" s="284"/>
      <c r="U24" s="286"/>
      <c r="V24" s="343"/>
    </row>
    <row r="25" spans="1:22" ht="20.100000000000001" customHeight="1">
      <c r="A25" s="145" t="s">
        <v>210</v>
      </c>
      <c r="B25" s="283"/>
      <c r="C25" s="284"/>
      <c r="D25" s="285"/>
      <c r="E25" s="286"/>
      <c r="F25" s="275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276"/>
      <c r="S25" s="283"/>
      <c r="T25" s="284"/>
      <c r="U25" s="286"/>
      <c r="V25" s="344"/>
    </row>
    <row r="26" spans="1:22" ht="20.100000000000001" customHeight="1" thickBot="1">
      <c r="A26" s="146" t="s">
        <v>211</v>
      </c>
      <c r="B26" s="287"/>
      <c r="C26" s="288"/>
      <c r="D26" s="289"/>
      <c r="E26" s="290"/>
      <c r="F26" s="277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87"/>
      <c r="T26" s="288"/>
      <c r="U26" s="290"/>
      <c r="V26" s="345"/>
    </row>
    <row r="27" spans="1:2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2">
      <c r="B28" s="1"/>
      <c r="C28" s="148"/>
      <c r="D28" s="1" t="s">
        <v>212</v>
      </c>
      <c r="E28" s="1"/>
      <c r="F28" s="151"/>
      <c r="G28" s="1" t="s">
        <v>213</v>
      </c>
      <c r="H28" s="1"/>
      <c r="I28" s="154"/>
      <c r="J28" s="1" t="s">
        <v>214</v>
      </c>
      <c r="K28" s="1"/>
      <c r="L28" s="156"/>
      <c r="M28" s="1" t="s">
        <v>215</v>
      </c>
      <c r="N28" s="1"/>
      <c r="O28" s="1"/>
      <c r="P28" s="1"/>
      <c r="Q28" s="1"/>
      <c r="R28" s="1"/>
      <c r="S28" s="1"/>
      <c r="T28" s="1"/>
      <c r="U28" s="1"/>
    </row>
    <row r="29" spans="1:2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2">
      <c r="B30" s="1"/>
      <c r="C30" s="291" t="s">
        <v>217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</sheetData>
  <sheetProtection password="E8C0" sheet="1" objects="1" scenarios="1" formatCells="0"/>
  <customSheetViews>
    <customSheetView guid="{A443224D-5243-475A-A526-95A2D3DFA952}" scale="60" showPageBreaks="1" printArea="1" view="pageBreakPreview" topLeftCell="E1">
      <pane ySplit="5" topLeftCell="A6" activePane="bottomLeft" state="frozen"/>
      <selection pane="bottomLeft" activeCell="V7" sqref="V7:V26"/>
      <pageMargins left="0.7" right="0.7" top="0.75" bottom="0.75" header="0.3" footer="0.3"/>
      <pageSetup paperSize="9" scale="27" orientation="portrait" horizontalDpi="4294967293" verticalDpi="4294967293" r:id="rId1"/>
    </customSheetView>
  </customSheetViews>
  <mergeCells count="20">
    <mergeCell ref="V1:V5"/>
    <mergeCell ref="A6:V6"/>
    <mergeCell ref="E2:G2"/>
    <mergeCell ref="H2:N2"/>
    <mergeCell ref="O2:P2"/>
    <mergeCell ref="Q2:U2"/>
    <mergeCell ref="A1:U1"/>
    <mergeCell ref="P3:S3"/>
    <mergeCell ref="K3:O3"/>
    <mergeCell ref="B18:U18"/>
    <mergeCell ref="B21:U21"/>
    <mergeCell ref="F22:U22"/>
    <mergeCell ref="A9:U9"/>
    <mergeCell ref="B2:D2"/>
    <mergeCell ref="B12:U12"/>
    <mergeCell ref="B15:U15"/>
    <mergeCell ref="A16:U16"/>
    <mergeCell ref="B3:F3"/>
    <mergeCell ref="G3:J3"/>
    <mergeCell ref="T3:U3"/>
  </mergeCells>
  <pageMargins left="0.7" right="0.7" top="0.75" bottom="0.75" header="0.3" footer="0.3"/>
  <pageSetup paperSize="9" scale="27" orientation="portrait" horizontalDpi="4294967293" verticalDpi="4294967293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view="pageBreakPreview" zoomScale="50" zoomScaleNormal="50" zoomScaleSheetLayoutView="50" workbookViewId="0">
      <pane ySplit="5" topLeftCell="A6" activePane="bottomLeft" state="frozen"/>
      <selection pane="bottomLeft" activeCell="D11" sqref="D11"/>
    </sheetView>
  </sheetViews>
  <sheetFormatPr defaultRowHeight="14.25"/>
  <cols>
    <col min="1" max="1" width="17.375" customWidth="1"/>
    <col min="2" max="34" width="12.625" customWidth="1"/>
    <col min="35" max="35" width="23.125" customWidth="1"/>
  </cols>
  <sheetData>
    <row r="1" spans="1:35" ht="24" customHeight="1" thickBot="1">
      <c r="A1" s="561" t="s">
        <v>278</v>
      </c>
      <c r="B1" s="562"/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562"/>
      <c r="R1" s="562"/>
      <c r="S1" s="562"/>
      <c r="T1" s="562"/>
      <c r="U1" s="562"/>
      <c r="V1" s="562"/>
      <c r="W1" s="562"/>
      <c r="X1" s="562"/>
      <c r="Y1" s="562"/>
      <c r="Z1" s="562"/>
      <c r="AA1" s="562"/>
      <c r="AB1" s="562"/>
      <c r="AC1" s="562"/>
      <c r="AD1" s="562"/>
      <c r="AE1" s="562"/>
      <c r="AF1" s="562"/>
      <c r="AG1" s="562"/>
      <c r="AH1" s="562"/>
      <c r="AI1" s="563" t="s">
        <v>221</v>
      </c>
    </row>
    <row r="2" spans="1:35" ht="24" customHeight="1" thickBot="1">
      <c r="A2" s="553"/>
      <c r="B2" s="549"/>
      <c r="C2" s="565"/>
      <c r="D2" s="564"/>
      <c r="E2" s="549"/>
      <c r="F2" s="549"/>
      <c r="G2" s="565"/>
      <c r="H2" s="564" t="s">
        <v>193</v>
      </c>
      <c r="I2" s="549"/>
      <c r="J2" s="549"/>
      <c r="K2" s="549"/>
      <c r="L2" s="564"/>
      <c r="M2" s="549"/>
      <c r="N2" s="549"/>
      <c r="O2" s="565"/>
      <c r="P2" s="564" t="s">
        <v>194</v>
      </c>
      <c r="Q2" s="549"/>
      <c r="R2" s="564"/>
      <c r="S2" s="549"/>
      <c r="T2" s="549"/>
      <c r="U2" s="549"/>
      <c r="V2" s="549"/>
      <c r="W2" s="549"/>
      <c r="X2" s="422"/>
      <c r="Y2" s="423"/>
      <c r="Z2" s="423"/>
      <c r="AA2" s="423"/>
      <c r="AB2" s="423"/>
      <c r="AC2" s="423"/>
      <c r="AD2" s="423"/>
      <c r="AE2" s="423"/>
      <c r="AF2" s="423"/>
      <c r="AG2" s="423"/>
      <c r="AH2" s="423"/>
      <c r="AI2" s="563"/>
    </row>
    <row r="3" spans="1:35" ht="19.5" customHeight="1" thickBot="1">
      <c r="A3" s="415" t="s">
        <v>195</v>
      </c>
      <c r="B3" s="536" t="s">
        <v>131</v>
      </c>
      <c r="C3" s="537"/>
      <c r="D3" s="537"/>
      <c r="E3" s="537"/>
      <c r="F3" s="538"/>
      <c r="G3" s="536" t="s">
        <v>132</v>
      </c>
      <c r="H3" s="537"/>
      <c r="I3" s="537"/>
      <c r="J3" s="538"/>
      <c r="K3" s="536" t="s">
        <v>133</v>
      </c>
      <c r="L3" s="537"/>
      <c r="M3" s="537"/>
      <c r="N3" s="538"/>
      <c r="O3" s="536" t="s">
        <v>134</v>
      </c>
      <c r="P3" s="537"/>
      <c r="Q3" s="537"/>
      <c r="R3" s="537"/>
      <c r="S3" s="537"/>
      <c r="T3" s="536" t="s">
        <v>135</v>
      </c>
      <c r="U3" s="537"/>
      <c r="V3" s="537"/>
      <c r="W3" s="538"/>
      <c r="X3" s="536" t="s">
        <v>136</v>
      </c>
      <c r="Y3" s="537"/>
      <c r="Z3" s="537"/>
      <c r="AA3" s="537"/>
      <c r="AB3" s="537"/>
      <c r="AC3" s="536" t="s">
        <v>137</v>
      </c>
      <c r="AD3" s="537"/>
      <c r="AE3" s="537"/>
      <c r="AF3" s="537"/>
      <c r="AG3" s="536" t="s">
        <v>192</v>
      </c>
      <c r="AH3" s="537"/>
      <c r="AI3" s="563"/>
    </row>
    <row r="4" spans="1:35" ht="19.5" thickBot="1">
      <c r="A4" s="416" t="s">
        <v>22</v>
      </c>
      <c r="B4" s="417">
        <v>1</v>
      </c>
      <c r="C4" s="417">
        <v>2</v>
      </c>
      <c r="D4" s="417">
        <v>3</v>
      </c>
      <c r="E4" s="417">
        <v>4</v>
      </c>
      <c r="F4" s="417">
        <v>5</v>
      </c>
      <c r="G4" s="417">
        <v>6</v>
      </c>
      <c r="H4" s="417">
        <v>7</v>
      </c>
      <c r="I4" s="417">
        <v>8</v>
      </c>
      <c r="J4" s="417">
        <v>9</v>
      </c>
      <c r="K4" s="417">
        <v>10</v>
      </c>
      <c r="L4" s="417">
        <v>11</v>
      </c>
      <c r="M4" s="417">
        <v>12</v>
      </c>
      <c r="N4" s="417">
        <v>13</v>
      </c>
      <c r="O4" s="417">
        <v>14</v>
      </c>
      <c r="P4" s="417">
        <v>15</v>
      </c>
      <c r="Q4" s="417">
        <v>16</v>
      </c>
      <c r="R4" s="417">
        <v>17</v>
      </c>
      <c r="S4" s="420">
        <v>18</v>
      </c>
      <c r="T4" s="417">
        <v>19</v>
      </c>
      <c r="U4" s="417">
        <v>20</v>
      </c>
      <c r="V4" s="417">
        <v>21</v>
      </c>
      <c r="W4" s="417">
        <v>22</v>
      </c>
      <c r="X4" s="417">
        <v>23</v>
      </c>
      <c r="Y4" s="417">
        <v>24</v>
      </c>
      <c r="Z4" s="417">
        <v>25</v>
      </c>
      <c r="AA4" s="417">
        <v>26</v>
      </c>
      <c r="AB4" s="417">
        <v>27</v>
      </c>
      <c r="AC4" s="417">
        <v>28</v>
      </c>
      <c r="AD4" s="417">
        <v>29</v>
      </c>
      <c r="AE4" s="417">
        <v>30</v>
      </c>
      <c r="AF4" s="417">
        <v>31</v>
      </c>
      <c r="AG4" s="417">
        <v>32</v>
      </c>
      <c r="AH4" s="417">
        <v>33</v>
      </c>
      <c r="AI4" s="563"/>
    </row>
    <row r="5" spans="1:35" ht="30.75" customHeight="1" thickBot="1">
      <c r="A5" s="418" t="s">
        <v>218</v>
      </c>
      <c r="B5" s="641" t="s">
        <v>246</v>
      </c>
      <c r="C5" s="642" t="s">
        <v>247</v>
      </c>
      <c r="D5" s="642" t="s">
        <v>248</v>
      </c>
      <c r="E5" s="643" t="s">
        <v>249</v>
      </c>
      <c r="F5" s="644" t="s">
        <v>250</v>
      </c>
      <c r="G5" s="645" t="s">
        <v>251</v>
      </c>
      <c r="H5" s="642" t="s">
        <v>252</v>
      </c>
      <c r="I5" s="646" t="s">
        <v>253</v>
      </c>
      <c r="J5" s="647" t="s">
        <v>254</v>
      </c>
      <c r="K5" s="645" t="s">
        <v>255</v>
      </c>
      <c r="L5" s="642" t="s">
        <v>256</v>
      </c>
      <c r="M5" s="648" t="s">
        <v>257</v>
      </c>
      <c r="N5" s="648" t="s">
        <v>258</v>
      </c>
      <c r="O5" s="649" t="s">
        <v>260</v>
      </c>
      <c r="P5" s="650" t="s">
        <v>261</v>
      </c>
      <c r="Q5" s="651" t="s">
        <v>262</v>
      </c>
      <c r="R5" s="652" t="s">
        <v>263</v>
      </c>
      <c r="S5" s="653" t="s">
        <v>264</v>
      </c>
      <c r="T5" s="654" t="s">
        <v>265</v>
      </c>
      <c r="U5" s="642" t="s">
        <v>266</v>
      </c>
      <c r="V5" s="648" t="s">
        <v>267</v>
      </c>
      <c r="W5" s="655" t="s">
        <v>268</v>
      </c>
      <c r="X5" s="641" t="s">
        <v>269</v>
      </c>
      <c r="Y5" s="642" t="s">
        <v>270</v>
      </c>
      <c r="Z5" s="642" t="s">
        <v>271</v>
      </c>
      <c r="AA5" s="653" t="s">
        <v>272</v>
      </c>
      <c r="AB5" s="644" t="s">
        <v>273</v>
      </c>
      <c r="AC5" s="641" t="s">
        <v>274</v>
      </c>
      <c r="AD5" s="648" t="s">
        <v>275</v>
      </c>
      <c r="AE5" s="648" t="s">
        <v>223</v>
      </c>
      <c r="AF5" s="643" t="s">
        <v>224</v>
      </c>
      <c r="AG5" s="656" t="s">
        <v>276</v>
      </c>
      <c r="AH5" s="657" t="s">
        <v>277</v>
      </c>
      <c r="AI5" s="563"/>
    </row>
    <row r="6" spans="1:35" ht="19.5" customHeight="1" thickBot="1">
      <c r="A6" s="542" t="s">
        <v>197</v>
      </c>
      <c r="B6" s="543"/>
      <c r="C6" s="543"/>
      <c r="D6" s="543"/>
      <c r="E6" s="543"/>
      <c r="F6" s="543"/>
      <c r="G6" s="543"/>
      <c r="H6" s="543"/>
      <c r="I6" s="543"/>
      <c r="J6" s="543"/>
      <c r="K6" s="543"/>
      <c r="L6" s="543"/>
      <c r="M6" s="543"/>
      <c r="N6" s="543"/>
      <c r="O6" s="543"/>
      <c r="P6" s="543"/>
      <c r="Q6" s="543"/>
      <c r="R6" s="543"/>
      <c r="S6" s="543"/>
      <c r="T6" s="543"/>
      <c r="U6" s="543"/>
      <c r="V6" s="543"/>
      <c r="W6" s="543"/>
      <c r="X6" s="543"/>
      <c r="Y6" s="543"/>
      <c r="Z6" s="543"/>
      <c r="AA6" s="543"/>
      <c r="AB6" s="543"/>
      <c r="AC6" s="543"/>
      <c r="AD6" s="543"/>
      <c r="AE6" s="543"/>
      <c r="AF6" s="543"/>
      <c r="AG6" s="543"/>
      <c r="AH6" s="543"/>
    </row>
    <row r="7" spans="1:35" ht="30" customHeight="1" thickBot="1">
      <c r="A7" s="140" t="s">
        <v>198</v>
      </c>
      <c r="B7" s="251"/>
      <c r="C7" s="252"/>
      <c r="D7" s="253"/>
      <c r="E7" s="253"/>
      <c r="F7" s="254"/>
      <c r="G7" s="255"/>
      <c r="H7" s="256"/>
      <c r="I7" s="257"/>
      <c r="J7" s="254"/>
      <c r="K7" s="258"/>
      <c r="L7" s="259"/>
      <c r="M7" s="260"/>
      <c r="N7" s="261"/>
      <c r="O7" s="220"/>
      <c r="P7" s="221"/>
      <c r="Q7" s="222"/>
      <c r="R7" s="305"/>
      <c r="S7" s="384"/>
      <c r="T7" s="375"/>
      <c r="U7" s="253"/>
      <c r="V7" s="253"/>
      <c r="W7" s="254"/>
      <c r="X7" s="255"/>
      <c r="Y7" s="256"/>
      <c r="Z7" s="257"/>
      <c r="AA7" s="379"/>
      <c r="AB7" s="387"/>
      <c r="AC7" s="259"/>
      <c r="AD7" s="260"/>
      <c r="AE7" s="388"/>
      <c r="AF7" s="218"/>
      <c r="AG7" s="221"/>
      <c r="AH7" s="222"/>
      <c r="AI7" s="337">
        <f>COUNTA('program szkolenia I makrocykl'!D7:T7,'pr. szkol. II makrocykl senior'!B7:AH7)</f>
        <v>0</v>
      </c>
    </row>
    <row r="8" spans="1:35" ht="30" customHeight="1" thickBot="1">
      <c r="A8" s="140" t="s">
        <v>199</v>
      </c>
      <c r="B8" s="224"/>
      <c r="C8" s="262"/>
      <c r="D8" s="263"/>
      <c r="E8" s="264"/>
      <c r="F8" s="265"/>
      <c r="G8" s="266"/>
      <c r="H8" s="267"/>
      <c r="I8" s="268"/>
      <c r="J8" s="265"/>
      <c r="K8" s="269"/>
      <c r="L8" s="266"/>
      <c r="M8" s="267"/>
      <c r="N8" s="270"/>
      <c r="O8" s="306"/>
      <c r="P8" s="354"/>
      <c r="Q8" s="355"/>
      <c r="R8" s="356"/>
      <c r="S8" s="376"/>
      <c r="T8" s="225"/>
      <c r="U8" s="263"/>
      <c r="V8" s="264"/>
      <c r="W8" s="265"/>
      <c r="X8" s="266"/>
      <c r="Y8" s="267"/>
      <c r="Z8" s="268"/>
      <c r="AA8" s="268"/>
      <c r="AB8" s="265"/>
      <c r="AC8" s="266"/>
      <c r="AD8" s="267"/>
      <c r="AE8" s="270"/>
      <c r="AF8" s="309"/>
      <c r="AG8" s="354"/>
      <c r="AH8" s="355"/>
      <c r="AI8" s="337">
        <f>COUNTA('program szkolenia I makrocykl'!D8:T8,'pr. szkol. II makrocykl senior'!B8:AH8)</f>
        <v>0</v>
      </c>
    </row>
    <row r="9" spans="1:35" ht="19.5" customHeight="1" thickBot="1">
      <c r="A9" s="518" t="s">
        <v>200</v>
      </c>
      <c r="B9" s="519"/>
      <c r="C9" s="519"/>
      <c r="D9" s="519"/>
      <c r="E9" s="519"/>
      <c r="F9" s="519"/>
      <c r="G9" s="519"/>
      <c r="H9" s="519"/>
      <c r="I9" s="519"/>
      <c r="J9" s="519"/>
      <c r="K9" s="519"/>
      <c r="L9" s="519"/>
      <c r="M9" s="519"/>
      <c r="N9" s="519"/>
      <c r="O9" s="519"/>
      <c r="P9" s="519"/>
      <c r="Q9" s="519"/>
      <c r="R9" s="519"/>
      <c r="S9" s="519"/>
      <c r="T9" s="519"/>
      <c r="U9" s="519"/>
      <c r="V9" s="519"/>
      <c r="W9" s="519"/>
      <c r="X9" s="519"/>
      <c r="Y9" s="519"/>
      <c r="Z9" s="519"/>
      <c r="AA9" s="519"/>
      <c r="AB9" s="519"/>
      <c r="AC9" s="519"/>
      <c r="AD9" s="519"/>
      <c r="AE9" s="519"/>
      <c r="AF9" s="519"/>
      <c r="AG9" s="519"/>
      <c r="AH9" s="519"/>
      <c r="AI9" s="348"/>
    </row>
    <row r="10" spans="1:35" ht="39.950000000000003" customHeight="1" thickBot="1">
      <c r="A10" s="141" t="s">
        <v>201</v>
      </c>
      <c r="B10" s="191"/>
      <c r="C10" s="192"/>
      <c r="D10" s="189"/>
      <c r="E10" s="271"/>
      <c r="F10" s="189"/>
      <c r="G10" s="191"/>
      <c r="H10" s="189"/>
      <c r="I10" s="271"/>
      <c r="J10" s="192"/>
      <c r="K10" s="191"/>
      <c r="L10" s="192"/>
      <c r="M10" s="189"/>
      <c r="N10" s="190"/>
      <c r="O10" s="191"/>
      <c r="P10" s="193"/>
      <c r="Q10" s="194"/>
      <c r="R10" s="195"/>
      <c r="S10" s="385"/>
      <c r="T10" s="192"/>
      <c r="U10" s="189"/>
      <c r="V10" s="271"/>
      <c r="W10" s="189"/>
      <c r="X10" s="191"/>
      <c r="Y10" s="271"/>
      <c r="Z10" s="193"/>
      <c r="AA10" s="192"/>
      <c r="AB10" s="190"/>
      <c r="AC10" s="192"/>
      <c r="AD10" s="189"/>
      <c r="AE10" s="189"/>
      <c r="AF10" s="271"/>
      <c r="AG10" s="271"/>
      <c r="AH10" s="194"/>
      <c r="AI10" s="339"/>
    </row>
    <row r="11" spans="1:35" ht="39.950000000000003" customHeight="1" thickBot="1">
      <c r="A11" s="142" t="s">
        <v>202</v>
      </c>
      <c r="B11" s="196"/>
      <c r="C11" s="197"/>
      <c r="D11" s="198"/>
      <c r="E11" s="198"/>
      <c r="F11" s="199"/>
      <c r="G11" s="197"/>
      <c r="H11" s="201"/>
      <c r="I11" s="198"/>
      <c r="J11" s="199"/>
      <c r="K11" s="203"/>
      <c r="L11" s="200"/>
      <c r="M11" s="201"/>
      <c r="N11" s="204"/>
      <c r="O11" s="203"/>
      <c r="P11" s="203"/>
      <c r="Q11" s="198"/>
      <c r="R11" s="204"/>
      <c r="S11" s="386"/>
      <c r="T11" s="197"/>
      <c r="U11" s="198"/>
      <c r="V11" s="198"/>
      <c r="W11" s="199"/>
      <c r="X11" s="197"/>
      <c r="Y11" s="201"/>
      <c r="Z11" s="198"/>
      <c r="AA11" s="202"/>
      <c r="AB11" s="199"/>
      <c r="AC11" s="197"/>
      <c r="AD11" s="201"/>
      <c r="AE11" s="389"/>
      <c r="AF11" s="198"/>
      <c r="AG11" s="203"/>
      <c r="AH11" s="198"/>
      <c r="AI11" s="339"/>
    </row>
    <row r="12" spans="1:35" ht="39.950000000000003" customHeight="1" thickBot="1">
      <c r="A12" s="166" t="s">
        <v>203</v>
      </c>
      <c r="B12" s="546">
        <f>SUM(B11:AH11)</f>
        <v>0</v>
      </c>
      <c r="C12" s="547"/>
      <c r="D12" s="547"/>
      <c r="E12" s="547"/>
      <c r="F12" s="547"/>
      <c r="G12" s="547"/>
      <c r="H12" s="547"/>
      <c r="I12" s="547"/>
      <c r="J12" s="547"/>
      <c r="K12" s="547"/>
      <c r="L12" s="547"/>
      <c r="M12" s="547"/>
      <c r="N12" s="547"/>
      <c r="O12" s="547"/>
      <c r="P12" s="547"/>
      <c r="Q12" s="547"/>
      <c r="R12" s="547"/>
      <c r="S12" s="547"/>
      <c r="T12" s="547"/>
      <c r="U12" s="547"/>
      <c r="V12" s="547"/>
      <c r="W12" s="547"/>
      <c r="X12" s="547"/>
      <c r="Y12" s="547"/>
      <c r="Z12" s="547"/>
      <c r="AA12" s="547"/>
      <c r="AB12" s="547"/>
      <c r="AC12" s="547"/>
      <c r="AD12" s="547"/>
      <c r="AE12" s="547"/>
      <c r="AF12" s="547"/>
      <c r="AG12" s="547"/>
      <c r="AH12" s="547"/>
      <c r="AI12" s="340">
        <f>SUM('program szkolenia I makrocykl'!B12:T12,'pr. szkol. II makrocykl senior'!B12:AH12)</f>
        <v>0</v>
      </c>
    </row>
    <row r="13" spans="1:35" ht="39.950000000000003" customHeight="1" thickBot="1">
      <c r="A13" s="143" t="s">
        <v>204</v>
      </c>
      <c r="B13" s="205"/>
      <c r="C13" s="206"/>
      <c r="D13" s="207"/>
      <c r="E13" s="207"/>
      <c r="F13" s="209"/>
      <c r="G13" s="208"/>
      <c r="H13" s="208"/>
      <c r="I13" s="207"/>
      <c r="J13" s="209"/>
      <c r="K13" s="208"/>
      <c r="L13" s="206"/>
      <c r="M13" s="207"/>
      <c r="N13" s="209"/>
      <c r="O13" s="208"/>
      <c r="P13" s="210"/>
      <c r="Q13" s="207"/>
      <c r="R13" s="211"/>
      <c r="S13" s="205"/>
      <c r="T13" s="206"/>
      <c r="U13" s="207"/>
      <c r="V13" s="207"/>
      <c r="W13" s="209"/>
      <c r="X13" s="208"/>
      <c r="Y13" s="208"/>
      <c r="Z13" s="207"/>
      <c r="AA13" s="209"/>
      <c r="AB13" s="208"/>
      <c r="AC13" s="206"/>
      <c r="AD13" s="207"/>
      <c r="AE13" s="209"/>
      <c r="AF13" s="208"/>
      <c r="AG13" s="210"/>
      <c r="AH13" s="207"/>
      <c r="AI13" s="338"/>
    </row>
    <row r="14" spans="1:35" ht="39.950000000000003" customHeight="1" thickBot="1">
      <c r="A14" s="167" t="s">
        <v>205</v>
      </c>
      <c r="B14" s="176" t="e">
        <f>(B13/B11)</f>
        <v>#DIV/0!</v>
      </c>
      <c r="C14" s="177" t="e">
        <f>(C13/C11)</f>
        <v>#DIV/0!</v>
      </c>
      <c r="D14" s="178" t="e">
        <f t="shared" ref="D14:R14" si="0">(D13/D11)</f>
        <v>#DIV/0!</v>
      </c>
      <c r="E14" s="177" t="e">
        <f t="shared" si="0"/>
        <v>#DIV/0!</v>
      </c>
      <c r="F14" s="182" t="e">
        <f t="shared" si="0"/>
        <v>#DIV/0!</v>
      </c>
      <c r="G14" s="185" t="e">
        <f t="shared" si="0"/>
        <v>#DIV/0!</v>
      </c>
      <c r="H14" s="178" t="e">
        <f t="shared" si="0"/>
        <v>#DIV/0!</v>
      </c>
      <c r="I14" s="177" t="e">
        <f t="shared" si="0"/>
        <v>#DIV/0!</v>
      </c>
      <c r="J14" s="182" t="e">
        <f t="shared" si="0"/>
        <v>#DIV/0!</v>
      </c>
      <c r="K14" s="239" t="e">
        <f t="shared" si="0"/>
        <v>#DIV/0!</v>
      </c>
      <c r="L14" s="179" t="e">
        <f t="shared" si="0"/>
        <v>#DIV/0!</v>
      </c>
      <c r="M14" s="181" t="e">
        <f t="shared" si="0"/>
        <v>#DIV/0!</v>
      </c>
      <c r="N14" s="184" t="e">
        <f t="shared" si="0"/>
        <v>#DIV/0!</v>
      </c>
      <c r="O14" s="239" t="e">
        <f t="shared" si="0"/>
        <v>#DIV/0!</v>
      </c>
      <c r="P14" s="185" t="e">
        <f t="shared" si="0"/>
        <v>#DIV/0!</v>
      </c>
      <c r="Q14" s="181" t="e">
        <f t="shared" si="0"/>
        <v>#DIV/0!</v>
      </c>
      <c r="R14" s="184" t="e">
        <f t="shared" si="0"/>
        <v>#DIV/0!</v>
      </c>
      <c r="S14" s="176" t="e">
        <f>(S13/S11)</f>
        <v>#DIV/0!</v>
      </c>
      <c r="T14" s="177" t="e">
        <f>(T13/T11)</f>
        <v>#DIV/0!</v>
      </c>
      <c r="U14" s="178" t="e">
        <f t="shared" ref="U14:AH14" si="1">(U13/U11)</f>
        <v>#DIV/0!</v>
      </c>
      <c r="V14" s="177" t="e">
        <f t="shared" si="1"/>
        <v>#DIV/0!</v>
      </c>
      <c r="W14" s="182" t="e">
        <f t="shared" si="1"/>
        <v>#DIV/0!</v>
      </c>
      <c r="X14" s="185" t="e">
        <f t="shared" si="1"/>
        <v>#DIV/0!</v>
      </c>
      <c r="Y14" s="178" t="e">
        <f t="shared" si="1"/>
        <v>#DIV/0!</v>
      </c>
      <c r="Z14" s="177" t="e">
        <f t="shared" si="1"/>
        <v>#DIV/0!</v>
      </c>
      <c r="AA14" s="182" t="e">
        <f t="shared" si="1"/>
        <v>#DIV/0!</v>
      </c>
      <c r="AB14" s="239" t="e">
        <f t="shared" si="1"/>
        <v>#DIV/0!</v>
      </c>
      <c r="AC14" s="179" t="e">
        <f t="shared" si="1"/>
        <v>#DIV/0!</v>
      </c>
      <c r="AD14" s="181" t="e">
        <f t="shared" si="1"/>
        <v>#DIV/0!</v>
      </c>
      <c r="AE14" s="184" t="e">
        <f t="shared" si="1"/>
        <v>#DIV/0!</v>
      </c>
      <c r="AF14" s="239" t="e">
        <f t="shared" si="1"/>
        <v>#DIV/0!</v>
      </c>
      <c r="AG14" s="185" t="e">
        <f t="shared" si="1"/>
        <v>#DIV/0!</v>
      </c>
      <c r="AH14" s="181" t="e">
        <f t="shared" si="1"/>
        <v>#DIV/0!</v>
      </c>
      <c r="AI14" s="346" t="e">
        <f>(AI15/AI12)</f>
        <v>#DIV/0!</v>
      </c>
    </row>
    <row r="15" spans="1:35" ht="39.950000000000003" customHeight="1" thickBot="1">
      <c r="A15" s="240" t="s">
        <v>222</v>
      </c>
      <c r="B15" s="533">
        <f>SUM(B13:AH13)</f>
        <v>0</v>
      </c>
      <c r="C15" s="534"/>
      <c r="D15" s="534"/>
      <c r="E15" s="534"/>
      <c r="F15" s="534"/>
      <c r="G15" s="534"/>
      <c r="H15" s="534"/>
      <c r="I15" s="534"/>
      <c r="J15" s="534"/>
      <c r="K15" s="534"/>
      <c r="L15" s="534"/>
      <c r="M15" s="534"/>
      <c r="N15" s="534"/>
      <c r="O15" s="534"/>
      <c r="P15" s="534"/>
      <c r="Q15" s="534"/>
      <c r="R15" s="534"/>
      <c r="S15" s="534"/>
      <c r="T15" s="534"/>
      <c r="U15" s="534"/>
      <c r="V15" s="534"/>
      <c r="W15" s="534"/>
      <c r="X15" s="534"/>
      <c r="Y15" s="534"/>
      <c r="Z15" s="534"/>
      <c r="AA15" s="534"/>
      <c r="AB15" s="534"/>
      <c r="AC15" s="534"/>
      <c r="AD15" s="534"/>
      <c r="AE15" s="534"/>
      <c r="AF15" s="534"/>
      <c r="AG15" s="534"/>
      <c r="AH15" s="534"/>
      <c r="AI15" s="341">
        <f>SUM('program szkolenia I makrocykl'!B15:T15,'pr. szkol. II makrocykl senior'!B15:AH15)</f>
        <v>0</v>
      </c>
    </row>
    <row r="16" spans="1:35" ht="19.5" customHeight="1" thickBot="1">
      <c r="A16" s="521" t="s">
        <v>206</v>
      </c>
      <c r="B16" s="522"/>
      <c r="C16" s="522"/>
      <c r="D16" s="522"/>
      <c r="E16" s="522"/>
      <c r="F16" s="522"/>
      <c r="G16" s="522"/>
      <c r="H16" s="522"/>
      <c r="I16" s="522"/>
      <c r="J16" s="522"/>
      <c r="K16" s="522"/>
      <c r="L16" s="522"/>
      <c r="M16" s="522"/>
      <c r="N16" s="522"/>
      <c r="O16" s="522"/>
      <c r="P16" s="522"/>
      <c r="Q16" s="522"/>
      <c r="R16" s="522"/>
      <c r="S16" s="522"/>
      <c r="T16" s="522"/>
      <c r="U16" s="522"/>
      <c r="V16" s="522"/>
      <c r="W16" s="522"/>
      <c r="X16" s="522"/>
      <c r="Y16" s="522"/>
      <c r="Z16" s="522"/>
      <c r="AA16" s="522"/>
      <c r="AB16" s="522"/>
      <c r="AC16" s="522"/>
      <c r="AD16" s="522"/>
      <c r="AE16" s="522"/>
      <c r="AF16" s="522"/>
      <c r="AG16" s="522"/>
      <c r="AH16" s="522"/>
      <c r="AI16" s="347"/>
    </row>
    <row r="17" spans="1:35" ht="39.950000000000003" customHeight="1" thickBot="1">
      <c r="A17" s="159" t="s">
        <v>202</v>
      </c>
      <c r="B17" s="242">
        <f>COUNT('arkusz obciążeń'!D44:J45)</f>
        <v>0</v>
      </c>
      <c r="C17" s="243">
        <f>COUNT('arkusz obciążeń'!D46:J47)</f>
        <v>0</v>
      </c>
      <c r="D17" s="244">
        <f>COUNT('arkusz obciążeń'!D48:J49)</f>
        <v>0</v>
      </c>
      <c r="E17" s="245">
        <f>COUNT('arkusz obciążeń'!D50:J51)</f>
        <v>0</v>
      </c>
      <c r="F17" s="246">
        <f>COUNT('arkusz obciążeń'!D52:J53)</f>
        <v>0</v>
      </c>
      <c r="G17" s="243">
        <f>COUNT('arkusz obciążeń'!D54:J55)</f>
        <v>0</v>
      </c>
      <c r="H17" s="244">
        <f>COUNT('arkusz obciążeń'!D56:J57)</f>
        <v>0</v>
      </c>
      <c r="I17" s="245">
        <f>COUNT('arkusz obciążeń'!D58:J59)</f>
        <v>0</v>
      </c>
      <c r="J17" s="246">
        <f>COUNT('arkusz obciążeń'!D60:J61)</f>
        <v>0</v>
      </c>
      <c r="K17" s="247">
        <f>COUNT('arkusz obciążeń'!D62:J63)</f>
        <v>0</v>
      </c>
      <c r="L17" s="248">
        <f>COUNT('arkusz obciążeń'!D64:J65)</f>
        <v>0</v>
      </c>
      <c r="M17" s="244">
        <f>COUNT('arkusz obciążeń'!D66:J67)</f>
        <v>0</v>
      </c>
      <c r="N17" s="243">
        <f>COUNT('arkusz obciążeń'!D68:J69)</f>
        <v>0</v>
      </c>
      <c r="O17" s="242">
        <f>COUNT('arkusz obciążeń'!D70:J71)</f>
        <v>0</v>
      </c>
      <c r="P17" s="243">
        <f>COUNT('arkusz obciążeń'!D72:J73)</f>
        <v>0</v>
      </c>
      <c r="Q17" s="248">
        <f>COUNT('arkusz obciążeń'!D74:J75)</f>
        <v>0</v>
      </c>
      <c r="R17" s="300">
        <f>COUNT('arkusz obciążeń'!D76:J77)</f>
        <v>0</v>
      </c>
      <c r="S17" s="242">
        <f>COUNT('arkusz obciążeń'!D78:J79)</f>
        <v>0</v>
      </c>
      <c r="T17" s="243">
        <f>COUNT('arkusz obciążeń'!D80:J81)</f>
        <v>0</v>
      </c>
      <c r="U17" s="244">
        <f>COUNT('arkusz obciążeń'!D82:J83)</f>
        <v>0</v>
      </c>
      <c r="V17" s="245">
        <f>COUNT('arkusz obciążeń'!D84:J85)</f>
        <v>0</v>
      </c>
      <c r="W17" s="246">
        <f>COUNT('arkusz obciążeń'!D86:J87)</f>
        <v>0</v>
      </c>
      <c r="X17" s="243">
        <f>COUNT('arkusz obciążeń'!D88:J89)</f>
        <v>0</v>
      </c>
      <c r="Y17" s="244">
        <f>COUNT('arkusz obciążeń'!D90:J91)</f>
        <v>0</v>
      </c>
      <c r="Z17" s="245">
        <f>COUNT('arkusz obciążeń'!D92:J93)</f>
        <v>0</v>
      </c>
      <c r="AA17" s="246">
        <f>COUNT('arkusz obciążeń'!D94:J95)</f>
        <v>0</v>
      </c>
      <c r="AB17" s="247">
        <f>COUNT('arkusz obciążeń'!D96:J97)</f>
        <v>0</v>
      </c>
      <c r="AC17" s="248">
        <f>COUNT('arkusz obciążeń'!D98:J99)</f>
        <v>0</v>
      </c>
      <c r="AD17" s="244">
        <f>COUNT('arkusz obciążeń'!D100:J101)</f>
        <v>0</v>
      </c>
      <c r="AE17" s="243">
        <f>COUNT('arkusz obciążeń'!D102:J103)</f>
        <v>0</v>
      </c>
      <c r="AF17" s="242">
        <f>COUNT('arkusz obciążeń'!D104:J105)</f>
        <v>0</v>
      </c>
      <c r="AG17" s="243">
        <f>COUNT('arkusz obciążeń'!D106:J107)</f>
        <v>0</v>
      </c>
      <c r="AH17" s="248">
        <f>COUNT('arkusz obciążeń'!D108:J109)</f>
        <v>0</v>
      </c>
      <c r="AI17" s="339"/>
    </row>
    <row r="18" spans="1:35" ht="39.950000000000003" customHeight="1" thickBot="1">
      <c r="A18" s="166" t="s">
        <v>203</v>
      </c>
      <c r="B18" s="546">
        <f>SUM(B17:AH17)</f>
        <v>0</v>
      </c>
      <c r="C18" s="547"/>
      <c r="D18" s="547"/>
      <c r="E18" s="547"/>
      <c r="F18" s="547"/>
      <c r="G18" s="547"/>
      <c r="H18" s="547"/>
      <c r="I18" s="547"/>
      <c r="J18" s="547"/>
      <c r="K18" s="547"/>
      <c r="L18" s="547"/>
      <c r="M18" s="547"/>
      <c r="N18" s="547"/>
      <c r="O18" s="547"/>
      <c r="P18" s="547"/>
      <c r="Q18" s="547"/>
      <c r="R18" s="547"/>
      <c r="S18" s="547"/>
      <c r="T18" s="547"/>
      <c r="U18" s="547"/>
      <c r="V18" s="547"/>
      <c r="W18" s="547"/>
      <c r="X18" s="547"/>
      <c r="Y18" s="547"/>
      <c r="Z18" s="547"/>
      <c r="AA18" s="547"/>
      <c r="AB18" s="547"/>
      <c r="AC18" s="547"/>
      <c r="AD18" s="547"/>
      <c r="AE18" s="547"/>
      <c r="AF18" s="547"/>
      <c r="AG18" s="547"/>
      <c r="AH18" s="547"/>
      <c r="AI18" s="340">
        <f>SUM('program szkolenia I makrocykl'!D18:T18,'pr. szkol. II makrocykl senior'!B18:AH18)</f>
        <v>0</v>
      </c>
    </row>
    <row r="19" spans="1:35" ht="39.950000000000003" customHeight="1" thickBot="1">
      <c r="A19" s="167" t="s">
        <v>204</v>
      </c>
      <c r="B19" s="168">
        <f>SUM('arkusz obciążeń'!D44:J45)</f>
        <v>0</v>
      </c>
      <c r="C19" s="170">
        <f>SUM('arkusz obciążeń'!D46:J47)</f>
        <v>0</v>
      </c>
      <c r="D19" s="169">
        <f>SUM('arkusz obciążeń'!D48:J49)</f>
        <v>0</v>
      </c>
      <c r="E19" s="170">
        <f>SUM('arkusz obciążeń'!D50:J51)</f>
        <v>0</v>
      </c>
      <c r="F19" s="171">
        <f>SUM('arkusz obciążeń'!D52:J53)</f>
        <v>0</v>
      </c>
      <c r="G19" s="172">
        <f>SUM('arkusz obciążeń'!D54:J55)</f>
        <v>0</v>
      </c>
      <c r="H19" s="169">
        <f>SUM('arkusz obciążeń'!D56:J57)</f>
        <v>0</v>
      </c>
      <c r="I19" s="169">
        <f>SUM('arkusz obciążeń'!D58:J59)</f>
        <v>0</v>
      </c>
      <c r="J19" s="249">
        <f>SUM('arkusz obciążeń'!D60:J61)</f>
        <v>0</v>
      </c>
      <c r="K19" s="250">
        <f>SUM('arkusz obciążeń'!D62:J63)</f>
        <v>0</v>
      </c>
      <c r="L19" s="170">
        <f>SUM('arkusz obciążeń'!D64:J65)</f>
        <v>0</v>
      </c>
      <c r="M19" s="169">
        <f>SUM('arkusz obciążeń'!D66:J67)</f>
        <v>0</v>
      </c>
      <c r="N19" s="171">
        <f>SUM('arkusz obciążeń'!D68:J69)</f>
        <v>0</v>
      </c>
      <c r="O19" s="172">
        <f>SUM('arkusz obciążeń'!D70:J71)</f>
        <v>0</v>
      </c>
      <c r="P19" s="173">
        <f>SUM('arkusz obciążeń'!D72:J73)</f>
        <v>0</v>
      </c>
      <c r="Q19" s="174">
        <f>SUM('arkusz obciążeń'!D74:J75)</f>
        <v>0</v>
      </c>
      <c r="R19" s="175">
        <f>SUM('arkusz obciążeń'!D76:J77)</f>
        <v>0</v>
      </c>
      <c r="S19" s="168">
        <f>SUM('arkusz obciążeń'!D78:J79)</f>
        <v>0</v>
      </c>
      <c r="T19" s="170">
        <f>SUM('arkusz obciążeń'!D80:J81)</f>
        <v>0</v>
      </c>
      <c r="U19" s="169">
        <f>SUM('arkusz obciążeń'!D82:J83)</f>
        <v>0</v>
      </c>
      <c r="V19" s="170">
        <f>SUM('arkusz obciążeń'!D84:J85)</f>
        <v>0</v>
      </c>
      <c r="W19" s="171">
        <f>SUM('arkusz obciążeń'!D86:J87)</f>
        <v>0</v>
      </c>
      <c r="X19" s="172">
        <f>SUM('arkusz obciążeń'!D88:J89)</f>
        <v>0</v>
      </c>
      <c r="Y19" s="169">
        <f>SUM('arkusz obciążeń'!D90:J91)</f>
        <v>0</v>
      </c>
      <c r="Z19" s="169">
        <f>SUM('arkusz obciążeń'!D92:J93)</f>
        <v>0</v>
      </c>
      <c r="AA19" s="249">
        <f>SUM('arkusz obciążeń'!D94:J95)</f>
        <v>0</v>
      </c>
      <c r="AB19" s="250">
        <f>SUM('arkusz obciążeń'!D96:J97)</f>
        <v>0</v>
      </c>
      <c r="AC19" s="170">
        <f>SUM('arkusz obciążeń'!D98:J99)</f>
        <v>0</v>
      </c>
      <c r="AD19" s="169">
        <f>SUM('arkusz obciążeń'!D100:J101)</f>
        <v>0</v>
      </c>
      <c r="AE19" s="171">
        <f>SUM('arkusz obciążeń'!D102:J103)</f>
        <v>0</v>
      </c>
      <c r="AF19" s="172">
        <f>SUM('arkusz obciążeń'!D104:J105)</f>
        <v>0</v>
      </c>
      <c r="AG19" s="173">
        <f>SUM('arkusz obciążeń'!D106:J107)</f>
        <v>0</v>
      </c>
      <c r="AH19" s="174">
        <f>SUM('arkusz obciążeń'!D108:J109)</f>
        <v>0</v>
      </c>
      <c r="AI19" s="339"/>
    </row>
    <row r="20" spans="1:35" ht="39.950000000000003" customHeight="1" thickBot="1">
      <c r="A20" s="167" t="s">
        <v>205</v>
      </c>
      <c r="B20" s="176" t="e">
        <f>(B19/B17)</f>
        <v>#DIV/0!</v>
      </c>
      <c r="C20" s="177" t="e">
        <f>(C19/C17)</f>
        <v>#DIV/0!</v>
      </c>
      <c r="D20" s="178" t="e">
        <f t="shared" ref="D20:R20" si="2">(D19/D17)</f>
        <v>#DIV/0!</v>
      </c>
      <c r="E20" s="179" t="e">
        <f t="shared" si="2"/>
        <v>#DIV/0!</v>
      </c>
      <c r="F20" s="180" t="e">
        <f t="shared" si="2"/>
        <v>#DIV/0!</v>
      </c>
      <c r="G20" s="181" t="e">
        <f t="shared" si="2"/>
        <v>#DIV/0!</v>
      </c>
      <c r="H20" s="178" t="e">
        <f t="shared" si="2"/>
        <v>#DIV/0!</v>
      </c>
      <c r="I20" s="182" t="e">
        <f t="shared" si="2"/>
        <v>#DIV/0!</v>
      </c>
      <c r="J20" s="183" t="e">
        <f t="shared" si="2"/>
        <v>#DIV/0!</v>
      </c>
      <c r="K20" s="180" t="e">
        <f t="shared" si="2"/>
        <v>#DIV/0!</v>
      </c>
      <c r="L20" s="179" t="e">
        <f t="shared" si="2"/>
        <v>#DIV/0!</v>
      </c>
      <c r="M20" s="181" t="e">
        <f t="shared" si="2"/>
        <v>#DIV/0!</v>
      </c>
      <c r="N20" s="184" t="e">
        <f t="shared" si="2"/>
        <v>#DIV/0!</v>
      </c>
      <c r="O20" s="183" t="e">
        <f t="shared" si="2"/>
        <v>#DIV/0!</v>
      </c>
      <c r="P20" s="185" t="e">
        <f t="shared" si="2"/>
        <v>#DIV/0!</v>
      </c>
      <c r="Q20" s="179" t="e">
        <f t="shared" si="2"/>
        <v>#DIV/0!</v>
      </c>
      <c r="R20" s="186" t="e">
        <f t="shared" si="2"/>
        <v>#DIV/0!</v>
      </c>
      <c r="S20" s="176" t="e">
        <f>(S19/S17)</f>
        <v>#DIV/0!</v>
      </c>
      <c r="T20" s="177" t="e">
        <f>(T19/T17)</f>
        <v>#DIV/0!</v>
      </c>
      <c r="U20" s="178" t="e">
        <f t="shared" ref="U20:AH20" si="3">(U19/U17)</f>
        <v>#DIV/0!</v>
      </c>
      <c r="V20" s="179" t="e">
        <f t="shared" si="3"/>
        <v>#DIV/0!</v>
      </c>
      <c r="W20" s="180" t="e">
        <f t="shared" si="3"/>
        <v>#DIV/0!</v>
      </c>
      <c r="X20" s="181" t="e">
        <f t="shared" si="3"/>
        <v>#DIV/0!</v>
      </c>
      <c r="Y20" s="178" t="e">
        <f t="shared" si="3"/>
        <v>#DIV/0!</v>
      </c>
      <c r="Z20" s="182" t="e">
        <f t="shared" si="3"/>
        <v>#DIV/0!</v>
      </c>
      <c r="AA20" s="183" t="e">
        <f t="shared" si="3"/>
        <v>#DIV/0!</v>
      </c>
      <c r="AB20" s="180" t="e">
        <f t="shared" si="3"/>
        <v>#DIV/0!</v>
      </c>
      <c r="AC20" s="179" t="e">
        <f t="shared" si="3"/>
        <v>#DIV/0!</v>
      </c>
      <c r="AD20" s="181" t="e">
        <f t="shared" si="3"/>
        <v>#DIV/0!</v>
      </c>
      <c r="AE20" s="184" t="e">
        <f t="shared" si="3"/>
        <v>#DIV/0!</v>
      </c>
      <c r="AF20" s="183" t="e">
        <f t="shared" si="3"/>
        <v>#DIV/0!</v>
      </c>
      <c r="AG20" s="185" t="e">
        <f t="shared" si="3"/>
        <v>#DIV/0!</v>
      </c>
      <c r="AH20" s="179" t="e">
        <f t="shared" si="3"/>
        <v>#DIV/0!</v>
      </c>
      <c r="AI20" s="340" t="e">
        <f>(AI21/AI18)</f>
        <v>#DIV/0!</v>
      </c>
    </row>
    <row r="21" spans="1:35" ht="39.950000000000003" customHeight="1" thickBot="1">
      <c r="A21" s="240" t="s">
        <v>222</v>
      </c>
      <c r="B21" s="527">
        <f>SUM(B19:R19)</f>
        <v>0</v>
      </c>
      <c r="C21" s="528"/>
      <c r="D21" s="528"/>
      <c r="E21" s="528"/>
      <c r="F21" s="528"/>
      <c r="G21" s="528"/>
      <c r="H21" s="528"/>
      <c r="I21" s="528"/>
      <c r="J21" s="528"/>
      <c r="K21" s="528"/>
      <c r="L21" s="528"/>
      <c r="M21" s="528"/>
      <c r="N21" s="528"/>
      <c r="O21" s="528"/>
      <c r="P21" s="528"/>
      <c r="Q21" s="528"/>
      <c r="R21" s="528"/>
      <c r="S21" s="528"/>
      <c r="T21" s="528"/>
      <c r="U21" s="528"/>
      <c r="V21" s="528"/>
      <c r="W21" s="528"/>
      <c r="X21" s="528"/>
      <c r="Y21" s="528"/>
      <c r="Z21" s="528"/>
      <c r="AA21" s="528"/>
      <c r="AB21" s="528"/>
      <c r="AC21" s="528"/>
      <c r="AD21" s="528"/>
      <c r="AE21" s="528"/>
      <c r="AF21" s="528"/>
      <c r="AG21" s="528"/>
      <c r="AH21" s="528"/>
      <c r="AI21" s="353">
        <f>SUM('program szkolenia I makrocykl'!D21:T21,'pr. szkol. II makrocykl senior'!B21:AH21)</f>
        <v>0</v>
      </c>
    </row>
    <row r="22" spans="1:35" ht="19.5" customHeight="1" thickBot="1">
      <c r="A22" s="518" t="s">
        <v>207</v>
      </c>
      <c r="B22" s="519"/>
      <c r="C22" s="519"/>
      <c r="D22" s="519"/>
      <c r="E22" s="519"/>
      <c r="F22" s="519"/>
      <c r="G22" s="519"/>
      <c r="H22" s="519"/>
      <c r="I22" s="519"/>
      <c r="J22" s="519"/>
      <c r="K22" s="519"/>
      <c r="L22" s="519"/>
      <c r="M22" s="519"/>
      <c r="N22" s="519"/>
      <c r="O22" s="294"/>
      <c r="P22" s="294"/>
      <c r="Q22" s="294"/>
      <c r="R22" s="295"/>
      <c r="S22" s="531" t="s">
        <v>207</v>
      </c>
      <c r="T22" s="531"/>
      <c r="U22" s="531"/>
      <c r="V22" s="531"/>
      <c r="W22" s="531"/>
      <c r="X22" s="531"/>
      <c r="Y22" s="531"/>
      <c r="Z22" s="531"/>
      <c r="AA22" s="531"/>
      <c r="AB22" s="531"/>
      <c r="AC22" s="531"/>
      <c r="AD22" s="531"/>
      <c r="AE22" s="531"/>
      <c r="AF22" s="531"/>
      <c r="AG22" s="531"/>
      <c r="AH22" s="531"/>
      <c r="AI22" s="349"/>
    </row>
    <row r="23" spans="1:35" ht="20.100000000000001" customHeight="1">
      <c r="A23" s="144" t="s">
        <v>208</v>
      </c>
      <c r="B23" s="272"/>
      <c r="C23" s="273"/>
      <c r="D23" s="273"/>
      <c r="E23" s="273"/>
      <c r="F23" s="273"/>
      <c r="G23" s="273"/>
      <c r="H23" s="274"/>
      <c r="I23" s="273"/>
      <c r="J23" s="273"/>
      <c r="K23" s="273"/>
      <c r="L23" s="273"/>
      <c r="M23" s="273"/>
      <c r="N23" s="273"/>
      <c r="O23" s="279"/>
      <c r="P23" s="280"/>
      <c r="Q23" s="281"/>
      <c r="R23" s="282"/>
      <c r="S23" s="272"/>
      <c r="T23" s="273"/>
      <c r="U23" s="273"/>
      <c r="V23" s="273"/>
      <c r="W23" s="273"/>
      <c r="X23" s="273"/>
      <c r="Y23" s="274"/>
      <c r="Z23" s="273"/>
      <c r="AA23" s="273"/>
      <c r="AB23" s="273"/>
      <c r="AC23" s="273"/>
      <c r="AD23" s="273"/>
      <c r="AE23" s="273"/>
      <c r="AF23" s="279"/>
      <c r="AG23" s="280"/>
      <c r="AH23" s="281"/>
      <c r="AI23" s="339"/>
    </row>
    <row r="24" spans="1:35" ht="20.100000000000001" customHeight="1">
      <c r="A24" s="145" t="s">
        <v>209</v>
      </c>
      <c r="B24" s="275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83"/>
      <c r="P24" s="284"/>
      <c r="Q24" s="285"/>
      <c r="R24" s="286"/>
      <c r="S24" s="275"/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83"/>
      <c r="AG24" s="284"/>
      <c r="AH24" s="285"/>
      <c r="AI24" s="343"/>
    </row>
    <row r="25" spans="1:35" ht="20.100000000000001" customHeight="1">
      <c r="A25" s="145" t="s">
        <v>210</v>
      </c>
      <c r="B25" s="275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83"/>
      <c r="P25" s="284"/>
      <c r="Q25" s="285"/>
      <c r="R25" s="286"/>
      <c r="S25" s="275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283"/>
      <c r="AG25" s="284"/>
      <c r="AH25" s="285"/>
      <c r="AI25" s="344"/>
    </row>
    <row r="26" spans="1:35" ht="20.100000000000001" customHeight="1" thickBot="1">
      <c r="A26" s="146" t="s">
        <v>211</v>
      </c>
      <c r="B26" s="277"/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87"/>
      <c r="P26" s="288"/>
      <c r="Q26" s="289"/>
      <c r="R26" s="290"/>
      <c r="S26" s="277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87"/>
      <c r="AG26" s="288"/>
      <c r="AH26" s="289"/>
      <c r="AI26" s="345"/>
    </row>
    <row r="27" spans="1:35" ht="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5" ht="15">
      <c r="A28" s="1"/>
      <c r="B28" s="148"/>
      <c r="C28" s="1" t="s">
        <v>212</v>
      </c>
      <c r="D28" s="1"/>
      <c r="E28" s="151"/>
      <c r="F28" s="1" t="s">
        <v>213</v>
      </c>
      <c r="G28" s="1"/>
      <c r="H28" s="154"/>
      <c r="I28" s="1" t="s">
        <v>214</v>
      </c>
      <c r="J28" s="1"/>
      <c r="K28" s="156"/>
      <c r="L28" s="1" t="s">
        <v>215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5" ht="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5" ht="20.25">
      <c r="A30" s="1"/>
      <c r="B30" s="241" t="s">
        <v>217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5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</sheetData>
  <sheetProtection password="E8C0" sheet="1" objects="1" scenarios="1" formatCells="0"/>
  <customSheetViews>
    <customSheetView guid="{A443224D-5243-475A-A526-95A2D3DFA952}" scale="60" showPageBreaks="1" printArea="1" view="pageBreakPreview">
      <pane ySplit="5" topLeftCell="A6" activePane="bottomLeft" state="frozen"/>
      <selection pane="bottomLeft" activeCell="C8" sqref="C8"/>
      <colBreaks count="1" manualBreakCount="1">
        <brk id="18" max="1048575" man="1"/>
      </colBreaks>
      <pageMargins left="0.7" right="0.7" top="0.75" bottom="0.75" header="0.3" footer="0.3"/>
      <pageSetup paperSize="9" scale="34" orientation="portrait" horizontalDpi="4294967293" verticalDpi="4294967293" r:id="rId1"/>
    </customSheetView>
  </customSheetViews>
  <mergeCells count="25">
    <mergeCell ref="B12:AH12"/>
    <mergeCell ref="B15:AH15"/>
    <mergeCell ref="A6:AH6"/>
    <mergeCell ref="A9:AH9"/>
    <mergeCell ref="A22:N22"/>
    <mergeCell ref="S22:AH22"/>
    <mergeCell ref="B18:AH18"/>
    <mergeCell ref="B21:AH21"/>
    <mergeCell ref="A16:AH16"/>
    <mergeCell ref="A1:AH1"/>
    <mergeCell ref="AI1:AI5"/>
    <mergeCell ref="O3:S3"/>
    <mergeCell ref="T3:W3"/>
    <mergeCell ref="AG3:AH3"/>
    <mergeCell ref="AC3:AF3"/>
    <mergeCell ref="X3:AB3"/>
    <mergeCell ref="R2:W2"/>
    <mergeCell ref="B3:F3"/>
    <mergeCell ref="G3:J3"/>
    <mergeCell ref="K3:N3"/>
    <mergeCell ref="L2:O2"/>
    <mergeCell ref="A2:C2"/>
    <mergeCell ref="D2:G2"/>
    <mergeCell ref="H2:K2"/>
    <mergeCell ref="P2:Q2"/>
  </mergeCells>
  <pageMargins left="0.7" right="0.7" top="0.75" bottom="0.75" header="0.3" footer="0.3"/>
  <pageSetup paperSize="9" scale="34" orientation="portrait" horizontalDpi="4294967293" verticalDpi="4294967293" r:id="rId2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view="pageBreakPreview" zoomScale="110" zoomScaleNormal="110" zoomScaleSheetLayoutView="110" workbookViewId="0">
      <selection activeCell="C14" sqref="C14"/>
    </sheetView>
  </sheetViews>
  <sheetFormatPr defaultColWidth="8.75" defaultRowHeight="15"/>
  <cols>
    <col min="1" max="1" width="4.75" style="1" customWidth="1"/>
    <col min="2" max="2" width="13.625" style="1" customWidth="1"/>
    <col min="3" max="5" width="10.75" style="1" customWidth="1"/>
    <col min="6" max="16384" width="8.75" style="1"/>
  </cols>
  <sheetData>
    <row r="1" spans="1:5" ht="15.75" thickBot="1">
      <c r="A1" s="569" t="s">
        <v>140</v>
      </c>
      <c r="B1" s="570"/>
      <c r="C1" s="570"/>
      <c r="D1" s="570"/>
      <c r="E1" s="571"/>
    </row>
    <row r="2" spans="1:5" ht="15.75" thickBot="1">
      <c r="A2" s="572" t="s">
        <v>0</v>
      </c>
      <c r="B2" s="572" t="s">
        <v>126</v>
      </c>
      <c r="C2" s="566" t="s">
        <v>13</v>
      </c>
      <c r="D2" s="567"/>
      <c r="E2" s="568"/>
    </row>
    <row r="3" spans="1:5">
      <c r="A3" s="573"/>
      <c r="B3" s="573"/>
      <c r="C3" s="575" t="s">
        <v>20</v>
      </c>
      <c r="D3" s="577" t="s">
        <v>138</v>
      </c>
      <c r="E3" s="579" t="s">
        <v>139</v>
      </c>
    </row>
    <row r="4" spans="1:5" ht="15.75" thickBot="1">
      <c r="A4" s="574"/>
      <c r="B4" s="574"/>
      <c r="C4" s="576"/>
      <c r="D4" s="578"/>
      <c r="E4" s="580"/>
    </row>
    <row r="5" spans="1:5">
      <c r="A5" s="128">
        <v>1</v>
      </c>
      <c r="B5" s="129" t="s">
        <v>192</v>
      </c>
      <c r="C5" s="130">
        <f>SUM('arkusz obciążeń'!D6:J9,'arkusz obciążeń'!D10:F11)</f>
        <v>0</v>
      </c>
      <c r="D5" s="131">
        <f>COUNT('arkusz obciążeń'!D6:J9,'arkusz obciążeń'!D10:F11)</f>
        <v>0</v>
      </c>
      <c r="E5" s="117" t="e">
        <f t="shared" ref="E5:E18" si="0">(C5/D5)</f>
        <v>#DIV/0!</v>
      </c>
    </row>
    <row r="6" spans="1:5">
      <c r="A6" s="119">
        <v>2</v>
      </c>
      <c r="B6" s="115" t="s">
        <v>127</v>
      </c>
      <c r="C6" s="120">
        <f>SUM('arkusz obciążeń'!G10:J11,'arkusz obciążeń'!D12:J17,'arkusz obciążeń'!D18:H19)</f>
        <v>0</v>
      </c>
      <c r="D6" s="121">
        <f>COUNT('arkusz obciążeń'!G10:J11,'arkusz obciążeń'!D12:J17,'arkusz obciążeń'!D18:H19)</f>
        <v>0</v>
      </c>
      <c r="E6" s="117" t="e">
        <f t="shared" si="0"/>
        <v>#DIV/0!</v>
      </c>
    </row>
    <row r="7" spans="1:5">
      <c r="A7" s="128">
        <v>3</v>
      </c>
      <c r="B7" s="118" t="s">
        <v>128</v>
      </c>
      <c r="C7" s="120">
        <f>SUM('arkusz obciążeń'!I18:J19,'arkusz obciążeń'!D20:J27,'arkusz obciążeń'!D28:D29)</f>
        <v>0</v>
      </c>
      <c r="D7" s="121">
        <f>COUNT('arkusz obciążeń'!I18:J19,'arkusz obciążeń'!D20:J27,'arkusz obciążeń'!D28:D29)</f>
        <v>0</v>
      </c>
      <c r="E7" s="117" t="e">
        <f t="shared" si="0"/>
        <v>#DIV/0!</v>
      </c>
    </row>
    <row r="8" spans="1:5">
      <c r="A8" s="119">
        <v>4</v>
      </c>
      <c r="B8" s="115" t="s">
        <v>129</v>
      </c>
      <c r="C8" s="120">
        <f>SUM('arkusz obciążeń'!E28:J29,'arkusz obciążeń'!D30:J35,'arkusz obciążeń'!D36:F37)</f>
        <v>0</v>
      </c>
      <c r="D8" s="121">
        <f>COUNT('arkusz obciążeń'!E28:J29,'arkusz obciążeń'!D30:J35,'arkusz obciążeń'!D36:F37)</f>
        <v>0</v>
      </c>
      <c r="E8" s="117" t="e">
        <f t="shared" si="0"/>
        <v>#DIV/0!</v>
      </c>
    </row>
    <row r="9" spans="1:5">
      <c r="A9" s="128">
        <v>5</v>
      </c>
      <c r="B9" s="118" t="s">
        <v>130</v>
      </c>
      <c r="C9" s="120">
        <f>SUM('arkusz obciążeń'!G36:J37,'arkusz obciążeń'!D38:J43,'arkusz obciążeń'!D44:I45)</f>
        <v>0</v>
      </c>
      <c r="D9" s="121">
        <f>COUNT('arkusz obciążeń'!G36:J37,'arkusz obciążeń'!D38:J43,'arkusz obciążeń'!D44:I45)</f>
        <v>0</v>
      </c>
      <c r="E9" s="117" t="e">
        <f t="shared" si="0"/>
        <v>#DIV/0!</v>
      </c>
    </row>
    <row r="10" spans="1:5">
      <c r="A10" s="119">
        <v>6</v>
      </c>
      <c r="B10" s="115" t="s">
        <v>131</v>
      </c>
      <c r="C10" s="120">
        <f>SUM('arkusz obciążeń'!F44:J52,'arkusz obciążeń'!D46:J53,'arkusz obciążeń'!D54:E55)</f>
        <v>0</v>
      </c>
      <c r="D10" s="121">
        <f>COUNT('arkusz obciążeń'!J44:J45,'arkusz obciążeń'!D46:J53,'arkusz obciążeń'!D54:E55)</f>
        <v>0</v>
      </c>
      <c r="E10" s="117" t="e">
        <f t="shared" si="0"/>
        <v>#DIV/0!</v>
      </c>
    </row>
    <row r="11" spans="1:5">
      <c r="A11" s="128">
        <v>7</v>
      </c>
      <c r="B11" s="118" t="s">
        <v>132</v>
      </c>
      <c r="C11" s="120">
        <f>SUM('arkusz obciążeń'!F54:J55,'arkusz obciążeń'!D56:J61,'arkusz obciążeń'!D62:E63)</f>
        <v>0</v>
      </c>
      <c r="D11" s="121">
        <f>COUNT('arkusz obciążeń'!F54:J55,'arkusz obciążeń'!D56:J61,'arkusz obciążeń'!D62:E63)</f>
        <v>0</v>
      </c>
      <c r="E11" s="117" t="e">
        <f t="shared" si="0"/>
        <v>#DIV/0!</v>
      </c>
    </row>
    <row r="12" spans="1:5">
      <c r="A12" s="119">
        <v>8</v>
      </c>
      <c r="B12" s="115" t="s">
        <v>133</v>
      </c>
      <c r="C12" s="120">
        <f>SUM('arkusz obciążeń'!F62:J63,'arkusz obciążeń'!D64:J69,'arkusz obciążeń'!D70:H71)</f>
        <v>0</v>
      </c>
      <c r="D12" s="121">
        <f>COUNT('arkusz obciążeń'!I70:J71,'arkusz obciążeń'!D72:J79)</f>
        <v>0</v>
      </c>
      <c r="E12" s="117" t="e">
        <f t="shared" si="0"/>
        <v>#DIV/0!</v>
      </c>
    </row>
    <row r="13" spans="1:5">
      <c r="A13" s="128">
        <v>9</v>
      </c>
      <c r="B13" s="118" t="s">
        <v>134</v>
      </c>
      <c r="C13" s="120">
        <f>SUM('arkusz obciążeń'!I70:J71,'arkusz obciążeń'!D72:J79)</f>
        <v>0</v>
      </c>
      <c r="D13" s="121">
        <f>COUNT('arkusz obciążeń'!H72:J73,'arkusz obciążeń'!D72:J77,'arkusz obciążeń'!D78:I79)</f>
        <v>0</v>
      </c>
      <c r="E13" s="117" t="e">
        <f t="shared" si="0"/>
        <v>#DIV/0!</v>
      </c>
    </row>
    <row r="14" spans="1:5">
      <c r="A14" s="119">
        <v>10</v>
      </c>
      <c r="B14" s="115" t="s">
        <v>135</v>
      </c>
      <c r="C14" s="120">
        <f>SUM('arkusz obciążeń'!D80:J87,'arkusz obciążeń'!D88:F89)</f>
        <v>0</v>
      </c>
      <c r="D14" s="121">
        <f>COUNT('arkusz obciążeń'!D80:J87,'arkusz obciążeń'!D88:F89)</f>
        <v>0</v>
      </c>
      <c r="E14" s="117" t="e">
        <f t="shared" si="0"/>
        <v>#DIV/0!</v>
      </c>
    </row>
    <row r="15" spans="1:5">
      <c r="A15" s="128">
        <v>11</v>
      </c>
      <c r="B15" s="118" t="s">
        <v>136</v>
      </c>
      <c r="C15" s="120">
        <f>SUM('arkusz obciążeń'!G88:J89,'arkusz obciążeń'!D90:J95,'arkusz obciążeń'!D96:H97)</f>
        <v>0</v>
      </c>
      <c r="D15" s="121">
        <f>COUNT('arkusz obciążeń'!G88:J89,'arkusz obciążeń'!D90:J95,'arkusz obciążeń'!D96:H97)</f>
        <v>0</v>
      </c>
      <c r="E15" s="117" t="e">
        <f t="shared" si="0"/>
        <v>#DIV/0!</v>
      </c>
    </row>
    <row r="16" spans="1:5">
      <c r="A16" s="119">
        <v>12</v>
      </c>
      <c r="B16" s="133" t="s">
        <v>137</v>
      </c>
      <c r="C16" s="134">
        <f>SUM('arkusz obciążeń'!I96:J97,'arkusz obciążeń'!D98:J105,'arkusz obciążeń'!D106:D107)</f>
        <v>0</v>
      </c>
      <c r="D16" s="135">
        <f>COUNT('arkusz obciążeń'!I96:J97,'arkusz obciążeń'!D98:J105,'arkusz obciążeń'!D106:D107)</f>
        <v>0</v>
      </c>
      <c r="E16" s="117" t="e">
        <f t="shared" si="0"/>
        <v>#DIV/0!</v>
      </c>
    </row>
    <row r="17" spans="1:5" ht="15.75" thickBot="1">
      <c r="A17" s="132">
        <v>13</v>
      </c>
      <c r="B17" s="116" t="s">
        <v>192</v>
      </c>
      <c r="C17" s="136">
        <f>SUM('arkusz obciążeń'!E106:J107,'arkusz obciążeń'!D108:J109)</f>
        <v>0</v>
      </c>
      <c r="D17" s="122">
        <f>COUNT('arkusz obciążeń'!E106:J107,'arkusz obciążeń'!D108:J109)</f>
        <v>0</v>
      </c>
      <c r="E17" s="117" t="e">
        <f t="shared" si="0"/>
        <v>#DIV/0!</v>
      </c>
    </row>
    <row r="18" spans="1:5" ht="15.75" thickBot="1">
      <c r="A18" s="123"/>
      <c r="B18" s="126" t="s">
        <v>141</v>
      </c>
      <c r="C18" s="127">
        <f>SUM(C6:C17)</f>
        <v>0</v>
      </c>
      <c r="D18" s="124">
        <f>SUM(D6:D17)</f>
        <v>0</v>
      </c>
      <c r="E18" s="125" t="e">
        <f t="shared" si="0"/>
        <v>#DIV/0!</v>
      </c>
    </row>
  </sheetData>
  <customSheetViews>
    <customSheetView guid="{DEB99525-087C-4E9D-99B6-98ABB9092D06}" scale="110" showPageBreaks="1" view="pageBreakPreview">
      <selection activeCell="C6" sqref="C6"/>
      <pageMargins left="0.7" right="0.7" top="0.75" bottom="0.75" header="0.3" footer="0.3"/>
      <pageSetup paperSize="9" orientation="portrait" r:id="rId1"/>
    </customSheetView>
    <customSheetView guid="{A443224D-5243-475A-A526-95A2D3DFA952}" scale="110" showPageBreaks="1" view="pageBreakPreview">
      <selection activeCell="D17" sqref="D17"/>
      <pageMargins left="0.7" right="0.7" top="0.75" bottom="0.75" header="0.3" footer="0.3"/>
      <pageSetup paperSize="9" orientation="portrait" r:id="rId2"/>
    </customSheetView>
  </customSheetViews>
  <mergeCells count="7">
    <mergeCell ref="C2:E2"/>
    <mergeCell ref="A1:E1"/>
    <mergeCell ref="A2:A4"/>
    <mergeCell ref="B2:B4"/>
    <mergeCell ref="C3:C4"/>
    <mergeCell ref="D3:D4"/>
    <mergeCell ref="E3:E4"/>
  </mergeCells>
  <pageMargins left="0.7" right="0.7" top="0.75" bottom="0.75" header="0.3" footer="0.3"/>
  <pageSetup paperSize="9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topLeftCell="A3" zoomScaleNormal="100" zoomScaleSheetLayoutView="100" workbookViewId="0">
      <selection activeCell="P15" sqref="P15"/>
    </sheetView>
  </sheetViews>
  <sheetFormatPr defaultRowHeight="14.25"/>
  <sheetData/>
  <customSheetViews>
    <customSheetView guid="{DEB99525-087C-4E9D-99B6-98ABB9092D06}" scale="90" showPageBreaks="1" printArea="1" view="pageBreakPreview">
      <colBreaks count="1" manualBreakCount="1">
        <brk id="14" max="1048575" man="1"/>
      </colBreaks>
      <pageMargins left="0.7" right="0.7" top="0.75" bottom="0.75" header="0.3" footer="0.3"/>
      <pageSetup paperSize="9" scale="58" orientation="portrait" horizontalDpi="300" verticalDpi="300" r:id="rId1"/>
    </customSheetView>
    <customSheetView guid="{A443224D-5243-475A-A526-95A2D3DFA952}" showPageBreaks="1" printArea="1" view="pageBreakPreview" topLeftCell="A3">
      <selection activeCell="P15" sqref="P15"/>
      <colBreaks count="1" manualBreakCount="1">
        <brk id="14" max="1048575" man="1"/>
      </colBreaks>
      <pageMargins left="0.7" right="0.7" top="0.75" bottom="0.75" header="0.3" footer="0.3"/>
      <pageSetup paperSize="9" scale="58" orientation="portrait" horizontalDpi="300" verticalDpi="300" r:id="rId2"/>
    </customSheetView>
  </customSheetViews>
  <pageMargins left="0.7" right="0.7" top="0.75" bottom="0.75" header="0.3" footer="0.3"/>
  <pageSetup paperSize="9" scale="58" orientation="portrait" horizontalDpi="300" verticalDpi="300" r:id="rId3"/>
  <colBreaks count="1" manualBreakCount="1">
    <brk id="14" max="1048575" man="1"/>
  </col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11"/>
  <sheetViews>
    <sheetView view="pageBreakPreview" zoomScale="80" zoomScaleNormal="100" zoomScaleSheetLayoutView="80" workbookViewId="0">
      <pane xSplit="8" ySplit="5" topLeftCell="I72" activePane="bottomRight" state="frozen"/>
      <selection pane="topRight" activeCell="I1" sqref="I1"/>
      <selection pane="bottomLeft" activeCell="A6" sqref="A6"/>
      <selection pane="bottomRight" activeCell="D2" sqref="D2:H2"/>
    </sheetView>
  </sheetViews>
  <sheetFormatPr defaultRowHeight="14.25"/>
  <cols>
    <col min="1" max="1" width="4.75" customWidth="1"/>
    <col min="6" max="7" width="12.625" customWidth="1"/>
    <col min="8" max="8" width="8" customWidth="1"/>
    <col min="9" max="26" width="6.625" customWidth="1"/>
  </cols>
  <sheetData>
    <row r="1" spans="1:26" ht="16.5" thickBot="1">
      <c r="A1" s="460" t="s">
        <v>220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462"/>
    </row>
    <row r="2" spans="1:26" ht="16.5" thickBot="1">
      <c r="A2" s="461" t="s">
        <v>17</v>
      </c>
      <c r="B2" s="461"/>
      <c r="C2" s="461"/>
      <c r="D2" s="461"/>
      <c r="E2" s="461"/>
      <c r="F2" s="461"/>
      <c r="G2" s="461"/>
      <c r="H2" s="462"/>
      <c r="I2" s="460" t="s">
        <v>31</v>
      </c>
      <c r="J2" s="462"/>
      <c r="K2" s="460" t="s">
        <v>18</v>
      </c>
      <c r="L2" s="461"/>
      <c r="M2" s="461"/>
      <c r="N2" s="461"/>
      <c r="O2" s="461"/>
      <c r="P2" s="462"/>
      <c r="Q2" s="460" t="s">
        <v>34</v>
      </c>
      <c r="R2" s="461"/>
      <c r="S2" s="461"/>
      <c r="T2" s="461"/>
      <c r="U2" s="461"/>
      <c r="V2" s="461"/>
      <c r="W2" s="462"/>
      <c r="X2" s="486" t="s">
        <v>19</v>
      </c>
      <c r="Y2" s="487"/>
      <c r="Z2" s="598"/>
    </row>
    <row r="3" spans="1:26" ht="15.75" thickBot="1">
      <c r="A3" s="467" t="s">
        <v>22</v>
      </c>
      <c r="B3" s="570"/>
      <c r="C3" s="467" t="s">
        <v>37</v>
      </c>
      <c r="D3" s="570"/>
      <c r="E3" s="571"/>
      <c r="F3" s="569" t="s">
        <v>16</v>
      </c>
      <c r="G3" s="570"/>
      <c r="H3" s="571"/>
      <c r="I3" s="599" t="s">
        <v>25</v>
      </c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0"/>
      <c r="U3" s="600"/>
      <c r="V3" s="600"/>
      <c r="W3" s="600"/>
      <c r="X3" s="600"/>
      <c r="Y3" s="600"/>
      <c r="Z3" s="601"/>
    </row>
    <row r="4" spans="1:26" ht="26.25" customHeight="1">
      <c r="A4" s="463" t="s">
        <v>0</v>
      </c>
      <c r="B4" s="604" t="s">
        <v>1</v>
      </c>
      <c r="C4" s="38" t="s">
        <v>38</v>
      </c>
      <c r="D4" s="39" t="s">
        <v>39</v>
      </c>
      <c r="E4" s="40" t="s">
        <v>40</v>
      </c>
      <c r="F4" s="609" t="s">
        <v>24</v>
      </c>
      <c r="G4" s="611" t="s">
        <v>23</v>
      </c>
      <c r="H4" s="592" t="s">
        <v>35</v>
      </c>
      <c r="I4" s="594" t="s">
        <v>26</v>
      </c>
      <c r="J4" s="465"/>
      <c r="K4" s="465"/>
      <c r="L4" s="465"/>
      <c r="M4" s="465"/>
      <c r="N4" s="466"/>
      <c r="O4" s="594" t="s">
        <v>27</v>
      </c>
      <c r="P4" s="465"/>
      <c r="Q4" s="466"/>
      <c r="R4" s="595" t="s">
        <v>28</v>
      </c>
      <c r="S4" s="596"/>
      <c r="T4" s="597"/>
      <c r="U4" s="594" t="s">
        <v>29</v>
      </c>
      <c r="V4" s="465"/>
      <c r="W4" s="466"/>
      <c r="X4" s="594" t="s">
        <v>30</v>
      </c>
      <c r="Y4" s="465"/>
      <c r="Z4" s="466"/>
    </row>
    <row r="5" spans="1:26" ht="15" thickBot="1">
      <c r="A5" s="603"/>
      <c r="B5" s="605"/>
      <c r="C5" s="589" t="s">
        <v>81</v>
      </c>
      <c r="D5" s="590"/>
      <c r="E5" s="591"/>
      <c r="F5" s="610"/>
      <c r="G5" s="612"/>
      <c r="H5" s="593"/>
      <c r="I5" s="15">
        <v>50</v>
      </c>
      <c r="J5" s="14">
        <v>100</v>
      </c>
      <c r="K5" s="14">
        <v>200</v>
      </c>
      <c r="L5" s="14">
        <v>400</v>
      </c>
      <c r="M5" s="14">
        <v>800</v>
      </c>
      <c r="N5" s="16">
        <v>1500</v>
      </c>
      <c r="O5" s="15">
        <v>50</v>
      </c>
      <c r="P5" s="14">
        <v>100</v>
      </c>
      <c r="Q5" s="16">
        <v>200</v>
      </c>
      <c r="R5" s="15">
        <v>50</v>
      </c>
      <c r="S5" s="14">
        <v>100</v>
      </c>
      <c r="T5" s="16">
        <v>200</v>
      </c>
      <c r="U5" s="15">
        <v>50</v>
      </c>
      <c r="V5" s="14">
        <v>100</v>
      </c>
      <c r="W5" s="16">
        <v>200</v>
      </c>
      <c r="X5" s="15">
        <v>100</v>
      </c>
      <c r="Y5" s="14">
        <v>200</v>
      </c>
      <c r="Z5" s="16">
        <v>400</v>
      </c>
    </row>
    <row r="6" spans="1:26" ht="15.75" customHeight="1">
      <c r="A6" s="440">
        <v>1</v>
      </c>
      <c r="B6" s="606" t="s">
        <v>142</v>
      </c>
      <c r="C6" s="581"/>
      <c r="D6" s="583"/>
      <c r="E6" s="585"/>
      <c r="F6" s="613"/>
      <c r="G6" s="607"/>
      <c r="H6" s="587"/>
      <c r="I6" s="18"/>
      <c r="J6" s="19"/>
      <c r="K6" s="19"/>
      <c r="L6" s="19"/>
      <c r="M6" s="19"/>
      <c r="N6" s="20"/>
      <c r="O6" s="18"/>
      <c r="P6" s="19"/>
      <c r="Q6" s="20"/>
      <c r="R6" s="18"/>
      <c r="S6" s="19"/>
      <c r="T6" s="20"/>
      <c r="U6" s="18"/>
      <c r="V6" s="19"/>
      <c r="W6" s="21"/>
      <c r="X6" s="18"/>
      <c r="Y6" s="19"/>
      <c r="Z6" s="20"/>
    </row>
    <row r="7" spans="1:26" ht="16.5" customHeight="1" thickBot="1">
      <c r="A7" s="441"/>
      <c r="B7" s="473"/>
      <c r="C7" s="582"/>
      <c r="D7" s="584"/>
      <c r="E7" s="586"/>
      <c r="F7" s="614"/>
      <c r="G7" s="608"/>
      <c r="H7" s="588"/>
      <c r="I7" s="22"/>
      <c r="J7" s="23"/>
      <c r="K7" s="23"/>
      <c r="L7" s="23"/>
      <c r="M7" s="23"/>
      <c r="N7" s="24"/>
      <c r="O7" s="22"/>
      <c r="P7" s="23"/>
      <c r="Q7" s="24"/>
      <c r="R7" s="22"/>
      <c r="S7" s="23"/>
      <c r="T7" s="24"/>
      <c r="U7" s="22"/>
      <c r="V7" s="23"/>
      <c r="W7" s="24"/>
      <c r="X7" s="22"/>
      <c r="Y7" s="23"/>
      <c r="Z7" s="24"/>
    </row>
    <row r="8" spans="1:26" ht="14.25" customHeight="1">
      <c r="A8" s="440">
        <v>2</v>
      </c>
      <c r="B8" s="602" t="s">
        <v>143</v>
      </c>
      <c r="C8" s="581"/>
      <c r="D8" s="583"/>
      <c r="E8" s="585"/>
      <c r="F8" s="613"/>
      <c r="G8" s="607"/>
      <c r="H8" s="587"/>
      <c r="I8" s="22"/>
      <c r="J8" s="23"/>
      <c r="K8" s="23"/>
      <c r="L8" s="23"/>
      <c r="M8" s="23"/>
      <c r="N8" s="24"/>
      <c r="O8" s="22"/>
      <c r="P8" s="23"/>
      <c r="Q8" s="24"/>
      <c r="R8" s="22"/>
      <c r="S8" s="23"/>
      <c r="T8" s="24"/>
      <c r="U8" s="22"/>
      <c r="V8" s="23"/>
      <c r="W8" s="24"/>
      <c r="X8" s="22"/>
      <c r="Y8" s="23"/>
      <c r="Z8" s="24"/>
    </row>
    <row r="9" spans="1:26" ht="15" customHeight="1" thickBot="1">
      <c r="A9" s="441"/>
      <c r="B9" s="431"/>
      <c r="C9" s="582"/>
      <c r="D9" s="584"/>
      <c r="E9" s="586"/>
      <c r="F9" s="614"/>
      <c r="G9" s="608"/>
      <c r="H9" s="588"/>
      <c r="I9" s="22"/>
      <c r="J9" s="23"/>
      <c r="K9" s="23"/>
      <c r="L9" s="23"/>
      <c r="M9" s="23"/>
      <c r="N9" s="24"/>
      <c r="O9" s="22"/>
      <c r="P9" s="23"/>
      <c r="Q9" s="24"/>
      <c r="R9" s="22"/>
      <c r="S9" s="23"/>
      <c r="T9" s="24"/>
      <c r="U9" s="22"/>
      <c r="V9" s="23"/>
      <c r="W9" s="24"/>
      <c r="X9" s="22"/>
      <c r="Y9" s="23"/>
      <c r="Z9" s="24"/>
    </row>
    <row r="10" spans="1:26" ht="14.25" customHeight="1">
      <c r="A10" s="440">
        <v>3</v>
      </c>
      <c r="B10" s="602" t="s">
        <v>144</v>
      </c>
      <c r="C10" s="581"/>
      <c r="D10" s="583"/>
      <c r="E10" s="585"/>
      <c r="F10" s="613"/>
      <c r="G10" s="607"/>
      <c r="H10" s="587"/>
      <c r="I10" s="22"/>
      <c r="J10" s="23"/>
      <c r="K10" s="23"/>
      <c r="L10" s="23"/>
      <c r="M10" s="23"/>
      <c r="N10" s="24"/>
      <c r="O10" s="22"/>
      <c r="P10" s="23"/>
      <c r="Q10" s="24"/>
      <c r="R10" s="22"/>
      <c r="S10" s="23"/>
      <c r="T10" s="24"/>
      <c r="U10" s="22"/>
      <c r="V10" s="23"/>
      <c r="W10" s="24"/>
      <c r="X10" s="22"/>
      <c r="Y10" s="23"/>
      <c r="Z10" s="24"/>
    </row>
    <row r="11" spans="1:26" ht="15" customHeight="1" thickBot="1">
      <c r="A11" s="441"/>
      <c r="B11" s="431"/>
      <c r="C11" s="582"/>
      <c r="D11" s="584"/>
      <c r="E11" s="586"/>
      <c r="F11" s="614"/>
      <c r="G11" s="608"/>
      <c r="H11" s="588"/>
      <c r="I11" s="22"/>
      <c r="J11" s="23"/>
      <c r="K11" s="23"/>
      <c r="L11" s="23"/>
      <c r="M11" s="23"/>
      <c r="N11" s="24"/>
      <c r="O11" s="22"/>
      <c r="P11" s="23"/>
      <c r="Q11" s="24"/>
      <c r="R11" s="22"/>
      <c r="S11" s="23"/>
      <c r="T11" s="24"/>
      <c r="U11" s="22"/>
      <c r="V11" s="23"/>
      <c r="W11" s="24"/>
      <c r="X11" s="22"/>
      <c r="Y11" s="23"/>
      <c r="Z11" s="24"/>
    </row>
    <row r="12" spans="1:26" ht="14.25" customHeight="1">
      <c r="A12" s="440">
        <v>4</v>
      </c>
      <c r="B12" s="602" t="s">
        <v>145</v>
      </c>
      <c r="C12" s="581"/>
      <c r="D12" s="583"/>
      <c r="E12" s="585"/>
      <c r="F12" s="613"/>
      <c r="G12" s="607"/>
      <c r="H12" s="587"/>
      <c r="I12" s="22"/>
      <c r="J12" s="23"/>
      <c r="K12" s="23"/>
      <c r="L12" s="23"/>
      <c r="M12" s="23"/>
      <c r="N12" s="24"/>
      <c r="O12" s="22"/>
      <c r="P12" s="23"/>
      <c r="Q12" s="24"/>
      <c r="R12" s="22"/>
      <c r="S12" s="23"/>
      <c r="T12" s="24"/>
      <c r="U12" s="22"/>
      <c r="V12" s="23"/>
      <c r="W12" s="24"/>
      <c r="X12" s="22"/>
      <c r="Y12" s="23"/>
      <c r="Z12" s="24"/>
    </row>
    <row r="13" spans="1:26" ht="15" customHeight="1" thickBot="1">
      <c r="A13" s="441"/>
      <c r="B13" s="431"/>
      <c r="C13" s="582"/>
      <c r="D13" s="584"/>
      <c r="E13" s="586"/>
      <c r="F13" s="614"/>
      <c r="G13" s="608"/>
      <c r="H13" s="588"/>
      <c r="I13" s="22"/>
      <c r="J13" s="23"/>
      <c r="K13" s="23"/>
      <c r="L13" s="23"/>
      <c r="M13" s="23"/>
      <c r="N13" s="24"/>
      <c r="O13" s="22"/>
      <c r="P13" s="23"/>
      <c r="Q13" s="24"/>
      <c r="R13" s="22"/>
      <c r="S13" s="23"/>
      <c r="T13" s="24"/>
      <c r="U13" s="22"/>
      <c r="V13" s="23"/>
      <c r="W13" s="24"/>
      <c r="X13" s="22"/>
      <c r="Y13" s="23"/>
      <c r="Z13" s="24"/>
    </row>
    <row r="14" spans="1:26" ht="14.25" customHeight="1">
      <c r="A14" s="440">
        <v>5</v>
      </c>
      <c r="B14" s="602" t="s">
        <v>146</v>
      </c>
      <c r="C14" s="581"/>
      <c r="D14" s="583"/>
      <c r="E14" s="585"/>
      <c r="F14" s="613"/>
      <c r="G14" s="607"/>
      <c r="H14" s="587"/>
      <c r="I14" s="22"/>
      <c r="J14" s="23"/>
      <c r="K14" s="23"/>
      <c r="L14" s="23"/>
      <c r="M14" s="23"/>
      <c r="N14" s="24"/>
      <c r="O14" s="22"/>
      <c r="P14" s="23"/>
      <c r="Q14" s="24"/>
      <c r="R14" s="22"/>
      <c r="S14" s="23"/>
      <c r="T14" s="24"/>
      <c r="U14" s="22"/>
      <c r="V14" s="23"/>
      <c r="W14" s="24"/>
      <c r="X14" s="22"/>
      <c r="Y14" s="23"/>
      <c r="Z14" s="24"/>
    </row>
    <row r="15" spans="1:26" ht="15" customHeight="1" thickBot="1">
      <c r="A15" s="441"/>
      <c r="B15" s="431"/>
      <c r="C15" s="582"/>
      <c r="D15" s="584"/>
      <c r="E15" s="586"/>
      <c r="F15" s="614"/>
      <c r="G15" s="608"/>
      <c r="H15" s="588"/>
      <c r="I15" s="22"/>
      <c r="J15" s="23"/>
      <c r="K15" s="23"/>
      <c r="L15" s="23"/>
      <c r="M15" s="23"/>
      <c r="N15" s="24"/>
      <c r="O15" s="22"/>
      <c r="P15" s="23"/>
      <c r="Q15" s="24"/>
      <c r="R15" s="22"/>
      <c r="S15" s="23"/>
      <c r="T15" s="24"/>
      <c r="U15" s="22"/>
      <c r="V15" s="23"/>
      <c r="W15" s="24"/>
      <c r="X15" s="22"/>
      <c r="Y15" s="23"/>
      <c r="Z15" s="24"/>
    </row>
    <row r="16" spans="1:26" ht="14.25" customHeight="1">
      <c r="A16" s="440">
        <v>6</v>
      </c>
      <c r="B16" s="602" t="s">
        <v>147</v>
      </c>
      <c r="C16" s="581"/>
      <c r="D16" s="583"/>
      <c r="E16" s="585"/>
      <c r="F16" s="613"/>
      <c r="G16" s="607"/>
      <c r="H16" s="587"/>
      <c r="I16" s="22"/>
      <c r="J16" s="23"/>
      <c r="K16" s="23"/>
      <c r="L16" s="23"/>
      <c r="M16" s="23"/>
      <c r="N16" s="24"/>
      <c r="O16" s="22"/>
      <c r="P16" s="23"/>
      <c r="Q16" s="24"/>
      <c r="R16" s="22"/>
      <c r="S16" s="23"/>
      <c r="T16" s="24"/>
      <c r="U16" s="22"/>
      <c r="V16" s="23"/>
      <c r="W16" s="24"/>
      <c r="X16" s="22"/>
      <c r="Y16" s="23"/>
      <c r="Z16" s="24"/>
    </row>
    <row r="17" spans="1:26" ht="15" customHeight="1" thickBot="1">
      <c r="A17" s="441"/>
      <c r="B17" s="431"/>
      <c r="C17" s="582"/>
      <c r="D17" s="584"/>
      <c r="E17" s="586"/>
      <c r="F17" s="614"/>
      <c r="G17" s="608"/>
      <c r="H17" s="588"/>
      <c r="I17" s="22"/>
      <c r="J17" s="23"/>
      <c r="K17" s="23"/>
      <c r="L17" s="23"/>
      <c r="M17" s="23"/>
      <c r="N17" s="24"/>
      <c r="O17" s="22"/>
      <c r="P17" s="23"/>
      <c r="Q17" s="24"/>
      <c r="R17" s="22"/>
      <c r="S17" s="23"/>
      <c r="T17" s="24"/>
      <c r="U17" s="22"/>
      <c r="V17" s="23"/>
      <c r="W17" s="24"/>
      <c r="X17" s="22"/>
      <c r="Y17" s="23"/>
      <c r="Z17" s="24"/>
    </row>
    <row r="18" spans="1:26" ht="14.25" customHeight="1">
      <c r="A18" s="440">
        <v>7</v>
      </c>
      <c r="B18" s="602" t="s">
        <v>148</v>
      </c>
      <c r="C18" s="581"/>
      <c r="D18" s="583"/>
      <c r="E18" s="585"/>
      <c r="F18" s="613"/>
      <c r="G18" s="607"/>
      <c r="H18" s="587"/>
      <c r="I18" s="22"/>
      <c r="J18" s="23"/>
      <c r="K18" s="23"/>
      <c r="L18" s="23"/>
      <c r="M18" s="23"/>
      <c r="N18" s="24"/>
      <c r="O18" s="22"/>
      <c r="P18" s="23"/>
      <c r="Q18" s="24"/>
      <c r="R18" s="22"/>
      <c r="S18" s="23"/>
      <c r="T18" s="24"/>
      <c r="U18" s="22"/>
      <c r="V18" s="23"/>
      <c r="W18" s="24"/>
      <c r="X18" s="22"/>
      <c r="Y18" s="23"/>
      <c r="Z18" s="24"/>
    </row>
    <row r="19" spans="1:26" ht="15" customHeight="1" thickBot="1">
      <c r="A19" s="441"/>
      <c r="B19" s="431"/>
      <c r="C19" s="582"/>
      <c r="D19" s="584"/>
      <c r="E19" s="586"/>
      <c r="F19" s="614"/>
      <c r="G19" s="608"/>
      <c r="H19" s="588"/>
      <c r="I19" s="22"/>
      <c r="J19" s="23"/>
      <c r="K19" s="23"/>
      <c r="L19" s="23"/>
      <c r="M19" s="23"/>
      <c r="N19" s="24"/>
      <c r="O19" s="22"/>
      <c r="P19" s="23"/>
      <c r="Q19" s="24"/>
      <c r="R19" s="22"/>
      <c r="S19" s="23"/>
      <c r="T19" s="24"/>
      <c r="U19" s="22"/>
      <c r="V19" s="23"/>
      <c r="W19" s="24"/>
      <c r="X19" s="22"/>
      <c r="Y19" s="23"/>
      <c r="Z19" s="24"/>
    </row>
    <row r="20" spans="1:26" ht="14.25" customHeight="1">
      <c r="A20" s="440">
        <v>8</v>
      </c>
      <c r="B20" s="602" t="s">
        <v>149</v>
      </c>
      <c r="C20" s="581"/>
      <c r="D20" s="583"/>
      <c r="E20" s="585"/>
      <c r="F20" s="613"/>
      <c r="G20" s="607"/>
      <c r="H20" s="587"/>
      <c r="I20" s="22"/>
      <c r="J20" s="23"/>
      <c r="K20" s="23"/>
      <c r="L20" s="23"/>
      <c r="M20" s="23"/>
      <c r="N20" s="24"/>
      <c r="O20" s="22"/>
      <c r="P20" s="23"/>
      <c r="Q20" s="24"/>
      <c r="R20" s="22"/>
      <c r="S20" s="23"/>
      <c r="T20" s="24"/>
      <c r="U20" s="22"/>
      <c r="V20" s="23"/>
      <c r="W20" s="24"/>
      <c r="X20" s="22"/>
      <c r="Y20" s="23"/>
      <c r="Z20" s="24"/>
    </row>
    <row r="21" spans="1:26" ht="15" customHeight="1" thickBot="1">
      <c r="A21" s="441"/>
      <c r="B21" s="431"/>
      <c r="C21" s="582"/>
      <c r="D21" s="584"/>
      <c r="E21" s="586"/>
      <c r="F21" s="614"/>
      <c r="G21" s="608"/>
      <c r="H21" s="588"/>
      <c r="I21" s="22"/>
      <c r="J21" s="23"/>
      <c r="K21" s="23"/>
      <c r="L21" s="23"/>
      <c r="M21" s="23"/>
      <c r="N21" s="24"/>
      <c r="O21" s="22"/>
      <c r="P21" s="23"/>
      <c r="Q21" s="24"/>
      <c r="R21" s="22"/>
      <c r="S21" s="23"/>
      <c r="T21" s="24"/>
      <c r="U21" s="22"/>
      <c r="V21" s="23"/>
      <c r="W21" s="24"/>
      <c r="X21" s="22"/>
      <c r="Y21" s="23"/>
      <c r="Z21" s="24"/>
    </row>
    <row r="22" spans="1:26" ht="14.25" customHeight="1">
      <c r="A22" s="440">
        <v>9</v>
      </c>
      <c r="B22" s="602" t="s">
        <v>150</v>
      </c>
      <c r="C22" s="581"/>
      <c r="D22" s="583"/>
      <c r="E22" s="585"/>
      <c r="F22" s="613"/>
      <c r="G22" s="607"/>
      <c r="H22" s="587"/>
      <c r="I22" s="22"/>
      <c r="J22" s="23"/>
      <c r="K22" s="23"/>
      <c r="L22" s="23"/>
      <c r="M22" s="23"/>
      <c r="N22" s="24"/>
      <c r="O22" s="22"/>
      <c r="P22" s="23"/>
      <c r="Q22" s="24"/>
      <c r="R22" s="22"/>
      <c r="S22" s="23"/>
      <c r="T22" s="24"/>
      <c r="U22" s="22"/>
      <c r="V22" s="23"/>
      <c r="W22" s="24"/>
      <c r="X22" s="22"/>
      <c r="Y22" s="23"/>
      <c r="Z22" s="24"/>
    </row>
    <row r="23" spans="1:26" ht="15" customHeight="1" thickBot="1">
      <c r="A23" s="441"/>
      <c r="B23" s="431"/>
      <c r="C23" s="582"/>
      <c r="D23" s="584"/>
      <c r="E23" s="586"/>
      <c r="F23" s="614"/>
      <c r="G23" s="608"/>
      <c r="H23" s="588"/>
      <c r="I23" s="22"/>
      <c r="J23" s="23"/>
      <c r="K23" s="23"/>
      <c r="L23" s="23"/>
      <c r="M23" s="23"/>
      <c r="N23" s="24"/>
      <c r="O23" s="22"/>
      <c r="P23" s="23"/>
      <c r="Q23" s="24"/>
      <c r="R23" s="22"/>
      <c r="S23" s="23"/>
      <c r="T23" s="24"/>
      <c r="U23" s="22"/>
      <c r="V23" s="23"/>
      <c r="W23" s="24"/>
      <c r="X23" s="22"/>
      <c r="Y23" s="23"/>
      <c r="Z23" s="24"/>
    </row>
    <row r="24" spans="1:26" ht="14.25" customHeight="1">
      <c r="A24" s="440">
        <v>10</v>
      </c>
      <c r="B24" s="602" t="s">
        <v>151</v>
      </c>
      <c r="C24" s="581"/>
      <c r="D24" s="583"/>
      <c r="E24" s="585"/>
      <c r="F24" s="613"/>
      <c r="G24" s="607"/>
      <c r="H24" s="587"/>
      <c r="I24" s="22"/>
      <c r="J24" s="23"/>
      <c r="K24" s="23"/>
      <c r="L24" s="23"/>
      <c r="M24" s="23"/>
      <c r="N24" s="24"/>
      <c r="O24" s="22"/>
      <c r="P24" s="23"/>
      <c r="Q24" s="24"/>
      <c r="R24" s="22"/>
      <c r="S24" s="23"/>
      <c r="T24" s="24"/>
      <c r="U24" s="22"/>
      <c r="V24" s="23"/>
      <c r="W24" s="24"/>
      <c r="X24" s="22"/>
      <c r="Y24" s="23"/>
      <c r="Z24" s="24"/>
    </row>
    <row r="25" spans="1:26" ht="15" customHeight="1" thickBot="1">
      <c r="A25" s="441"/>
      <c r="B25" s="431"/>
      <c r="C25" s="582"/>
      <c r="D25" s="584"/>
      <c r="E25" s="586"/>
      <c r="F25" s="614"/>
      <c r="G25" s="608"/>
      <c r="H25" s="588"/>
      <c r="I25" s="22"/>
      <c r="J25" s="23"/>
      <c r="K25" s="23"/>
      <c r="L25" s="23"/>
      <c r="M25" s="23"/>
      <c r="N25" s="24"/>
      <c r="O25" s="22"/>
      <c r="P25" s="23"/>
      <c r="Q25" s="24"/>
      <c r="R25" s="22"/>
      <c r="S25" s="23"/>
      <c r="T25" s="24"/>
      <c r="U25" s="22"/>
      <c r="V25" s="23"/>
      <c r="W25" s="24"/>
      <c r="X25" s="22"/>
      <c r="Y25" s="23"/>
      <c r="Z25" s="24"/>
    </row>
    <row r="26" spans="1:26" ht="14.25" customHeight="1">
      <c r="A26" s="440">
        <v>11</v>
      </c>
      <c r="B26" s="602" t="s">
        <v>152</v>
      </c>
      <c r="C26" s="581"/>
      <c r="D26" s="583"/>
      <c r="E26" s="585"/>
      <c r="F26" s="613"/>
      <c r="G26" s="607"/>
      <c r="H26" s="587"/>
      <c r="I26" s="22"/>
      <c r="J26" s="23"/>
      <c r="K26" s="23"/>
      <c r="L26" s="23"/>
      <c r="M26" s="23"/>
      <c r="N26" s="24"/>
      <c r="O26" s="22"/>
      <c r="P26" s="23"/>
      <c r="Q26" s="24"/>
      <c r="R26" s="22"/>
      <c r="S26" s="23"/>
      <c r="T26" s="24"/>
      <c r="U26" s="22"/>
      <c r="V26" s="23"/>
      <c r="W26" s="24"/>
      <c r="X26" s="22"/>
      <c r="Y26" s="23"/>
      <c r="Z26" s="24"/>
    </row>
    <row r="27" spans="1:26" ht="15" customHeight="1" thickBot="1">
      <c r="A27" s="441"/>
      <c r="B27" s="431"/>
      <c r="C27" s="582"/>
      <c r="D27" s="584"/>
      <c r="E27" s="586"/>
      <c r="F27" s="614"/>
      <c r="G27" s="608"/>
      <c r="H27" s="588"/>
      <c r="I27" s="22"/>
      <c r="J27" s="23"/>
      <c r="K27" s="23"/>
      <c r="L27" s="23"/>
      <c r="M27" s="23"/>
      <c r="N27" s="24"/>
      <c r="O27" s="22"/>
      <c r="P27" s="23"/>
      <c r="Q27" s="24"/>
      <c r="R27" s="22"/>
      <c r="S27" s="23"/>
      <c r="T27" s="24"/>
      <c r="U27" s="22"/>
      <c r="V27" s="23"/>
      <c r="W27" s="24"/>
      <c r="X27" s="22"/>
      <c r="Y27" s="23"/>
      <c r="Z27" s="24"/>
    </row>
    <row r="28" spans="1:26" ht="14.25" customHeight="1">
      <c r="A28" s="440">
        <v>12</v>
      </c>
      <c r="B28" s="602" t="s">
        <v>153</v>
      </c>
      <c r="C28" s="581"/>
      <c r="D28" s="583"/>
      <c r="E28" s="585"/>
      <c r="F28" s="613"/>
      <c r="G28" s="607"/>
      <c r="H28" s="587"/>
      <c r="I28" s="22"/>
      <c r="J28" s="23"/>
      <c r="K28" s="23"/>
      <c r="L28" s="23"/>
      <c r="M28" s="23"/>
      <c r="N28" s="24"/>
      <c r="O28" s="22"/>
      <c r="P28" s="23"/>
      <c r="Q28" s="24"/>
      <c r="R28" s="22"/>
      <c r="S28" s="23"/>
      <c r="T28" s="24"/>
      <c r="U28" s="22"/>
      <c r="V28" s="23"/>
      <c r="W28" s="24"/>
      <c r="X28" s="22"/>
      <c r="Y28" s="23"/>
      <c r="Z28" s="24"/>
    </row>
    <row r="29" spans="1:26" ht="15" customHeight="1" thickBot="1">
      <c r="A29" s="441"/>
      <c r="B29" s="431"/>
      <c r="C29" s="582"/>
      <c r="D29" s="584"/>
      <c r="E29" s="586"/>
      <c r="F29" s="614"/>
      <c r="G29" s="608"/>
      <c r="H29" s="588"/>
      <c r="I29" s="22"/>
      <c r="J29" s="23"/>
      <c r="K29" s="23"/>
      <c r="L29" s="23"/>
      <c r="M29" s="23"/>
      <c r="N29" s="24"/>
      <c r="O29" s="22"/>
      <c r="P29" s="23"/>
      <c r="Q29" s="24"/>
      <c r="R29" s="22"/>
      <c r="S29" s="23"/>
      <c r="T29" s="24"/>
      <c r="U29" s="22"/>
      <c r="V29" s="23"/>
      <c r="W29" s="24"/>
      <c r="X29" s="22"/>
      <c r="Y29" s="23"/>
      <c r="Z29" s="24"/>
    </row>
    <row r="30" spans="1:26" ht="14.25" customHeight="1">
      <c r="A30" s="440">
        <v>13</v>
      </c>
      <c r="B30" s="602" t="s">
        <v>154</v>
      </c>
      <c r="C30" s="581"/>
      <c r="D30" s="583"/>
      <c r="E30" s="585"/>
      <c r="F30" s="613"/>
      <c r="G30" s="607"/>
      <c r="H30" s="587"/>
      <c r="I30" s="22"/>
      <c r="J30" s="23"/>
      <c r="K30" s="23"/>
      <c r="L30" s="23"/>
      <c r="M30" s="23"/>
      <c r="N30" s="24"/>
      <c r="O30" s="22"/>
      <c r="P30" s="23"/>
      <c r="Q30" s="24"/>
      <c r="R30" s="22"/>
      <c r="S30" s="23"/>
      <c r="T30" s="24"/>
      <c r="U30" s="22"/>
      <c r="V30" s="23"/>
      <c r="W30" s="24"/>
      <c r="X30" s="22"/>
      <c r="Y30" s="23"/>
      <c r="Z30" s="24"/>
    </row>
    <row r="31" spans="1:26" ht="15" customHeight="1" thickBot="1">
      <c r="A31" s="441"/>
      <c r="B31" s="431"/>
      <c r="C31" s="582"/>
      <c r="D31" s="584"/>
      <c r="E31" s="586"/>
      <c r="F31" s="614"/>
      <c r="G31" s="608"/>
      <c r="H31" s="588"/>
      <c r="I31" s="22"/>
      <c r="J31" s="23"/>
      <c r="K31" s="23"/>
      <c r="L31" s="23"/>
      <c r="M31" s="23"/>
      <c r="N31" s="24"/>
      <c r="O31" s="22"/>
      <c r="P31" s="23"/>
      <c r="Q31" s="24"/>
      <c r="R31" s="22"/>
      <c r="S31" s="23"/>
      <c r="T31" s="24"/>
      <c r="U31" s="22"/>
      <c r="V31" s="23"/>
      <c r="W31" s="24"/>
      <c r="X31" s="22"/>
      <c r="Y31" s="23"/>
      <c r="Z31" s="24"/>
    </row>
    <row r="32" spans="1:26" ht="14.25" customHeight="1">
      <c r="A32" s="440">
        <v>14</v>
      </c>
      <c r="B32" s="602" t="s">
        <v>155</v>
      </c>
      <c r="C32" s="581"/>
      <c r="D32" s="583"/>
      <c r="E32" s="585"/>
      <c r="F32" s="613"/>
      <c r="G32" s="607"/>
      <c r="H32" s="587"/>
      <c r="I32" s="22"/>
      <c r="J32" s="23"/>
      <c r="K32" s="23"/>
      <c r="L32" s="23"/>
      <c r="M32" s="23"/>
      <c r="N32" s="24"/>
      <c r="O32" s="22"/>
      <c r="P32" s="23"/>
      <c r="Q32" s="24"/>
      <c r="R32" s="22"/>
      <c r="S32" s="23"/>
      <c r="T32" s="24"/>
      <c r="U32" s="22"/>
      <c r="V32" s="23"/>
      <c r="W32" s="24"/>
      <c r="X32" s="22"/>
      <c r="Y32" s="23"/>
      <c r="Z32" s="24"/>
    </row>
    <row r="33" spans="1:26" ht="15" customHeight="1" thickBot="1">
      <c r="A33" s="441"/>
      <c r="B33" s="431"/>
      <c r="C33" s="582"/>
      <c r="D33" s="584"/>
      <c r="E33" s="586"/>
      <c r="F33" s="614"/>
      <c r="G33" s="608"/>
      <c r="H33" s="588"/>
      <c r="I33" s="22"/>
      <c r="J33" s="23"/>
      <c r="K33" s="23"/>
      <c r="L33" s="23"/>
      <c r="M33" s="23"/>
      <c r="N33" s="24"/>
      <c r="O33" s="22"/>
      <c r="P33" s="23"/>
      <c r="Q33" s="24"/>
      <c r="R33" s="22"/>
      <c r="S33" s="23"/>
      <c r="T33" s="24"/>
      <c r="U33" s="22"/>
      <c r="V33" s="23"/>
      <c r="W33" s="24"/>
      <c r="X33" s="22"/>
      <c r="Y33" s="23"/>
      <c r="Z33" s="24"/>
    </row>
    <row r="34" spans="1:26" ht="14.25" customHeight="1">
      <c r="A34" s="440">
        <v>15</v>
      </c>
      <c r="B34" s="602" t="s">
        <v>156</v>
      </c>
      <c r="C34" s="581"/>
      <c r="D34" s="583"/>
      <c r="E34" s="585"/>
      <c r="F34" s="613"/>
      <c r="G34" s="607"/>
      <c r="H34" s="587"/>
      <c r="I34" s="22"/>
      <c r="J34" s="23"/>
      <c r="K34" s="23"/>
      <c r="L34" s="23"/>
      <c r="M34" s="23"/>
      <c r="N34" s="24"/>
      <c r="O34" s="22"/>
      <c r="P34" s="23"/>
      <c r="Q34" s="24"/>
      <c r="R34" s="22"/>
      <c r="S34" s="23"/>
      <c r="T34" s="24"/>
      <c r="U34" s="22"/>
      <c r="V34" s="23"/>
      <c r="W34" s="24"/>
      <c r="X34" s="22"/>
      <c r="Y34" s="23"/>
      <c r="Z34" s="24"/>
    </row>
    <row r="35" spans="1:26" ht="15" customHeight="1" thickBot="1">
      <c r="A35" s="441"/>
      <c r="B35" s="431"/>
      <c r="C35" s="582"/>
      <c r="D35" s="584"/>
      <c r="E35" s="586"/>
      <c r="F35" s="614"/>
      <c r="G35" s="608"/>
      <c r="H35" s="588"/>
      <c r="I35" s="22"/>
      <c r="J35" s="23"/>
      <c r="K35" s="23"/>
      <c r="L35" s="23"/>
      <c r="M35" s="23"/>
      <c r="N35" s="24"/>
      <c r="O35" s="22"/>
      <c r="P35" s="23"/>
      <c r="Q35" s="24"/>
      <c r="R35" s="22"/>
      <c r="S35" s="23"/>
      <c r="T35" s="24"/>
      <c r="U35" s="22"/>
      <c r="V35" s="23"/>
      <c r="W35" s="24"/>
      <c r="X35" s="22"/>
      <c r="Y35" s="23"/>
      <c r="Z35" s="24"/>
    </row>
    <row r="36" spans="1:26" ht="14.25" customHeight="1">
      <c r="A36" s="440">
        <v>16</v>
      </c>
      <c r="B36" s="602" t="s">
        <v>157</v>
      </c>
      <c r="C36" s="581"/>
      <c r="D36" s="583"/>
      <c r="E36" s="585"/>
      <c r="F36" s="613"/>
      <c r="G36" s="607"/>
      <c r="H36" s="587"/>
      <c r="I36" s="22"/>
      <c r="J36" s="23"/>
      <c r="K36" s="23"/>
      <c r="L36" s="23"/>
      <c r="M36" s="23"/>
      <c r="N36" s="24"/>
      <c r="O36" s="22"/>
      <c r="P36" s="23"/>
      <c r="Q36" s="24"/>
      <c r="R36" s="22"/>
      <c r="S36" s="23"/>
      <c r="T36" s="24"/>
      <c r="U36" s="22"/>
      <c r="V36" s="23"/>
      <c r="W36" s="24"/>
      <c r="X36" s="22"/>
      <c r="Y36" s="23"/>
      <c r="Z36" s="24"/>
    </row>
    <row r="37" spans="1:26" ht="15" customHeight="1" thickBot="1">
      <c r="A37" s="441"/>
      <c r="B37" s="431"/>
      <c r="C37" s="582"/>
      <c r="D37" s="584"/>
      <c r="E37" s="586"/>
      <c r="F37" s="614"/>
      <c r="G37" s="608"/>
      <c r="H37" s="588"/>
      <c r="I37" s="22"/>
      <c r="J37" s="23"/>
      <c r="K37" s="23"/>
      <c r="L37" s="23"/>
      <c r="M37" s="23"/>
      <c r="N37" s="24"/>
      <c r="O37" s="22"/>
      <c r="P37" s="23"/>
      <c r="Q37" s="24"/>
      <c r="R37" s="22"/>
      <c r="S37" s="23"/>
      <c r="T37" s="24"/>
      <c r="U37" s="22"/>
      <c r="V37" s="23"/>
      <c r="W37" s="24"/>
      <c r="X37" s="22"/>
      <c r="Y37" s="23"/>
      <c r="Z37" s="24"/>
    </row>
    <row r="38" spans="1:26" ht="14.25" customHeight="1">
      <c r="A38" s="440">
        <v>17</v>
      </c>
      <c r="B38" s="602" t="s">
        <v>158</v>
      </c>
      <c r="C38" s="581"/>
      <c r="D38" s="583"/>
      <c r="E38" s="585"/>
      <c r="F38" s="613"/>
      <c r="G38" s="607"/>
      <c r="H38" s="587"/>
      <c r="I38" s="22"/>
      <c r="J38" s="23"/>
      <c r="K38" s="23"/>
      <c r="L38" s="23"/>
      <c r="M38" s="23"/>
      <c r="N38" s="24"/>
      <c r="O38" s="22"/>
      <c r="P38" s="23"/>
      <c r="Q38" s="24"/>
      <c r="R38" s="22"/>
      <c r="S38" s="23"/>
      <c r="T38" s="24"/>
      <c r="U38" s="22"/>
      <c r="V38" s="23"/>
      <c r="W38" s="24"/>
      <c r="X38" s="22"/>
      <c r="Y38" s="23"/>
      <c r="Z38" s="24"/>
    </row>
    <row r="39" spans="1:26" ht="15" customHeight="1" thickBot="1">
      <c r="A39" s="441"/>
      <c r="B39" s="431"/>
      <c r="C39" s="582"/>
      <c r="D39" s="584"/>
      <c r="E39" s="586"/>
      <c r="F39" s="614"/>
      <c r="G39" s="608"/>
      <c r="H39" s="588"/>
      <c r="I39" s="22"/>
      <c r="J39" s="23"/>
      <c r="K39" s="23"/>
      <c r="L39" s="23"/>
      <c r="M39" s="23"/>
      <c r="N39" s="24"/>
      <c r="O39" s="22"/>
      <c r="P39" s="23"/>
      <c r="Q39" s="24"/>
      <c r="R39" s="22"/>
      <c r="S39" s="23"/>
      <c r="T39" s="24"/>
      <c r="U39" s="22"/>
      <c r="V39" s="23"/>
      <c r="W39" s="24"/>
      <c r="X39" s="22"/>
      <c r="Y39" s="23"/>
      <c r="Z39" s="24"/>
    </row>
    <row r="40" spans="1:26" ht="14.25" customHeight="1">
      <c r="A40" s="440">
        <v>18</v>
      </c>
      <c r="B40" s="602" t="s">
        <v>159</v>
      </c>
      <c r="C40" s="581"/>
      <c r="D40" s="583"/>
      <c r="E40" s="585"/>
      <c r="F40" s="613"/>
      <c r="G40" s="607"/>
      <c r="H40" s="587"/>
      <c r="I40" s="22"/>
      <c r="J40" s="23"/>
      <c r="K40" s="23"/>
      <c r="L40" s="23"/>
      <c r="M40" s="23"/>
      <c r="N40" s="24"/>
      <c r="O40" s="22"/>
      <c r="P40" s="23"/>
      <c r="Q40" s="24"/>
      <c r="R40" s="22"/>
      <c r="S40" s="23"/>
      <c r="T40" s="24"/>
      <c r="U40" s="22"/>
      <c r="V40" s="23"/>
      <c r="W40" s="24"/>
      <c r="X40" s="22"/>
      <c r="Y40" s="23"/>
      <c r="Z40" s="24"/>
    </row>
    <row r="41" spans="1:26" ht="15" customHeight="1" thickBot="1">
      <c r="A41" s="441"/>
      <c r="B41" s="431"/>
      <c r="C41" s="582"/>
      <c r="D41" s="584"/>
      <c r="E41" s="586"/>
      <c r="F41" s="614"/>
      <c r="G41" s="608"/>
      <c r="H41" s="588"/>
      <c r="I41" s="22"/>
      <c r="J41" s="23"/>
      <c r="K41" s="23"/>
      <c r="L41" s="23"/>
      <c r="M41" s="23"/>
      <c r="N41" s="24"/>
      <c r="O41" s="22"/>
      <c r="P41" s="23"/>
      <c r="Q41" s="24"/>
      <c r="R41" s="22"/>
      <c r="S41" s="23"/>
      <c r="T41" s="24"/>
      <c r="U41" s="22"/>
      <c r="V41" s="23"/>
      <c r="W41" s="24"/>
      <c r="X41" s="22"/>
      <c r="Y41" s="23"/>
      <c r="Z41" s="24"/>
    </row>
    <row r="42" spans="1:26" ht="14.25" customHeight="1">
      <c r="A42" s="440">
        <v>19</v>
      </c>
      <c r="B42" s="602" t="s">
        <v>160</v>
      </c>
      <c r="C42" s="581"/>
      <c r="D42" s="583"/>
      <c r="E42" s="585"/>
      <c r="F42" s="613"/>
      <c r="G42" s="607"/>
      <c r="H42" s="587"/>
      <c r="I42" s="22"/>
      <c r="J42" s="23"/>
      <c r="K42" s="23"/>
      <c r="L42" s="23"/>
      <c r="M42" s="23"/>
      <c r="N42" s="24"/>
      <c r="O42" s="22"/>
      <c r="P42" s="23"/>
      <c r="Q42" s="24"/>
      <c r="R42" s="22"/>
      <c r="S42" s="23"/>
      <c r="T42" s="24"/>
      <c r="U42" s="22"/>
      <c r="V42" s="23"/>
      <c r="W42" s="24"/>
      <c r="X42" s="22"/>
      <c r="Y42" s="23"/>
      <c r="Z42" s="24"/>
    </row>
    <row r="43" spans="1:26" ht="15" customHeight="1" thickBot="1">
      <c r="A43" s="441"/>
      <c r="B43" s="431"/>
      <c r="C43" s="582"/>
      <c r="D43" s="584"/>
      <c r="E43" s="586"/>
      <c r="F43" s="614"/>
      <c r="G43" s="608"/>
      <c r="H43" s="588"/>
      <c r="I43" s="22"/>
      <c r="J43" s="23"/>
      <c r="K43" s="23"/>
      <c r="L43" s="23"/>
      <c r="M43" s="23"/>
      <c r="N43" s="24"/>
      <c r="O43" s="22"/>
      <c r="P43" s="23"/>
      <c r="Q43" s="24"/>
      <c r="R43" s="22"/>
      <c r="S43" s="23"/>
      <c r="T43" s="24"/>
      <c r="U43" s="22"/>
      <c r="V43" s="23"/>
      <c r="W43" s="24"/>
      <c r="X43" s="22"/>
      <c r="Y43" s="23"/>
      <c r="Z43" s="24"/>
    </row>
    <row r="44" spans="1:26" ht="14.25" customHeight="1">
      <c r="A44" s="440">
        <v>20</v>
      </c>
      <c r="B44" s="602" t="s">
        <v>161</v>
      </c>
      <c r="C44" s="581"/>
      <c r="D44" s="583"/>
      <c r="E44" s="585"/>
      <c r="F44" s="613"/>
      <c r="G44" s="607"/>
      <c r="H44" s="587"/>
      <c r="I44" s="22"/>
      <c r="J44" s="23"/>
      <c r="K44" s="23"/>
      <c r="L44" s="23"/>
      <c r="M44" s="23"/>
      <c r="N44" s="24"/>
      <c r="O44" s="22"/>
      <c r="P44" s="23"/>
      <c r="Q44" s="24"/>
      <c r="R44" s="22"/>
      <c r="S44" s="23"/>
      <c r="T44" s="24"/>
      <c r="U44" s="22"/>
      <c r="V44" s="23"/>
      <c r="W44" s="24"/>
      <c r="X44" s="22"/>
      <c r="Y44" s="23"/>
      <c r="Z44" s="24"/>
    </row>
    <row r="45" spans="1:26" ht="15" customHeight="1" thickBot="1">
      <c r="A45" s="441"/>
      <c r="B45" s="431"/>
      <c r="C45" s="582"/>
      <c r="D45" s="584"/>
      <c r="E45" s="586"/>
      <c r="F45" s="614"/>
      <c r="G45" s="608"/>
      <c r="H45" s="588"/>
      <c r="I45" s="22"/>
      <c r="J45" s="23"/>
      <c r="K45" s="23"/>
      <c r="L45" s="23"/>
      <c r="M45" s="23"/>
      <c r="N45" s="24"/>
      <c r="O45" s="22"/>
      <c r="P45" s="23"/>
      <c r="Q45" s="24"/>
      <c r="R45" s="22"/>
      <c r="S45" s="23"/>
      <c r="T45" s="24"/>
      <c r="U45" s="22"/>
      <c r="V45" s="23"/>
      <c r="W45" s="24"/>
      <c r="X45" s="22"/>
      <c r="Y45" s="23"/>
      <c r="Z45" s="24"/>
    </row>
    <row r="46" spans="1:26" ht="14.25" customHeight="1">
      <c r="A46" s="440">
        <v>21</v>
      </c>
      <c r="B46" s="602" t="s">
        <v>162</v>
      </c>
      <c r="C46" s="581"/>
      <c r="D46" s="583"/>
      <c r="E46" s="585"/>
      <c r="F46" s="613"/>
      <c r="G46" s="607"/>
      <c r="H46" s="587"/>
      <c r="I46" s="22"/>
      <c r="J46" s="23"/>
      <c r="K46" s="23"/>
      <c r="L46" s="23"/>
      <c r="M46" s="23"/>
      <c r="N46" s="24"/>
      <c r="O46" s="22"/>
      <c r="P46" s="23"/>
      <c r="Q46" s="24"/>
      <c r="R46" s="22"/>
      <c r="S46" s="23"/>
      <c r="T46" s="24"/>
      <c r="U46" s="22"/>
      <c r="V46" s="23"/>
      <c r="W46" s="24"/>
      <c r="X46" s="22"/>
      <c r="Y46" s="23"/>
      <c r="Z46" s="24"/>
    </row>
    <row r="47" spans="1:26" ht="15" customHeight="1" thickBot="1">
      <c r="A47" s="441"/>
      <c r="B47" s="431"/>
      <c r="C47" s="582"/>
      <c r="D47" s="584"/>
      <c r="E47" s="586"/>
      <c r="F47" s="614"/>
      <c r="G47" s="608"/>
      <c r="H47" s="588"/>
      <c r="I47" s="22"/>
      <c r="J47" s="23"/>
      <c r="K47" s="23"/>
      <c r="L47" s="23"/>
      <c r="M47" s="23"/>
      <c r="N47" s="24"/>
      <c r="O47" s="22"/>
      <c r="P47" s="23"/>
      <c r="Q47" s="24"/>
      <c r="R47" s="22"/>
      <c r="S47" s="23"/>
      <c r="T47" s="24"/>
      <c r="U47" s="22"/>
      <c r="V47" s="23"/>
      <c r="W47" s="24"/>
      <c r="X47" s="22"/>
      <c r="Y47" s="23"/>
      <c r="Z47" s="24"/>
    </row>
    <row r="48" spans="1:26" ht="14.25" customHeight="1">
      <c r="A48" s="440">
        <v>22</v>
      </c>
      <c r="B48" s="602" t="s">
        <v>163</v>
      </c>
      <c r="C48" s="581"/>
      <c r="D48" s="583"/>
      <c r="E48" s="585"/>
      <c r="F48" s="613"/>
      <c r="G48" s="607"/>
      <c r="H48" s="587"/>
      <c r="I48" s="22"/>
      <c r="J48" s="23"/>
      <c r="K48" s="23"/>
      <c r="L48" s="23"/>
      <c r="M48" s="23"/>
      <c r="N48" s="24"/>
      <c r="O48" s="22"/>
      <c r="P48" s="23"/>
      <c r="Q48" s="24"/>
      <c r="R48" s="22"/>
      <c r="S48" s="23"/>
      <c r="T48" s="24"/>
      <c r="U48" s="22"/>
      <c r="V48" s="23"/>
      <c r="W48" s="24"/>
      <c r="X48" s="22"/>
      <c r="Y48" s="23"/>
      <c r="Z48" s="24"/>
    </row>
    <row r="49" spans="1:26" ht="15" customHeight="1" thickBot="1">
      <c r="A49" s="441"/>
      <c r="B49" s="431"/>
      <c r="C49" s="582"/>
      <c r="D49" s="584"/>
      <c r="E49" s="586"/>
      <c r="F49" s="614"/>
      <c r="G49" s="608"/>
      <c r="H49" s="588"/>
      <c r="I49" s="22"/>
      <c r="J49" s="23"/>
      <c r="K49" s="23"/>
      <c r="L49" s="23"/>
      <c r="M49" s="23"/>
      <c r="N49" s="24"/>
      <c r="O49" s="22"/>
      <c r="P49" s="23"/>
      <c r="Q49" s="24"/>
      <c r="R49" s="22"/>
      <c r="S49" s="23"/>
      <c r="T49" s="24"/>
      <c r="U49" s="22"/>
      <c r="V49" s="23"/>
      <c r="W49" s="24"/>
      <c r="X49" s="22"/>
      <c r="Y49" s="23"/>
      <c r="Z49" s="24"/>
    </row>
    <row r="50" spans="1:26" ht="14.25" customHeight="1">
      <c r="A50" s="440">
        <v>23</v>
      </c>
      <c r="B50" s="602" t="s">
        <v>164</v>
      </c>
      <c r="C50" s="581"/>
      <c r="D50" s="583"/>
      <c r="E50" s="585"/>
      <c r="F50" s="613"/>
      <c r="G50" s="607"/>
      <c r="H50" s="587"/>
      <c r="I50" s="22"/>
      <c r="J50" s="23"/>
      <c r="K50" s="23"/>
      <c r="L50" s="23"/>
      <c r="M50" s="23"/>
      <c r="N50" s="24"/>
      <c r="O50" s="22"/>
      <c r="P50" s="23"/>
      <c r="Q50" s="24"/>
      <c r="R50" s="22"/>
      <c r="S50" s="23"/>
      <c r="T50" s="24"/>
      <c r="U50" s="22"/>
      <c r="V50" s="23"/>
      <c r="W50" s="24"/>
      <c r="X50" s="22"/>
      <c r="Y50" s="23"/>
      <c r="Z50" s="24"/>
    </row>
    <row r="51" spans="1:26" ht="15" customHeight="1" thickBot="1">
      <c r="A51" s="441"/>
      <c r="B51" s="431"/>
      <c r="C51" s="582"/>
      <c r="D51" s="584"/>
      <c r="E51" s="586"/>
      <c r="F51" s="614"/>
      <c r="G51" s="608"/>
      <c r="H51" s="588"/>
      <c r="I51" s="22"/>
      <c r="J51" s="23"/>
      <c r="K51" s="23"/>
      <c r="L51" s="23"/>
      <c r="M51" s="23"/>
      <c r="N51" s="24"/>
      <c r="O51" s="22"/>
      <c r="P51" s="23"/>
      <c r="Q51" s="24"/>
      <c r="R51" s="22"/>
      <c r="S51" s="23"/>
      <c r="T51" s="24"/>
      <c r="U51" s="22"/>
      <c r="V51" s="23"/>
      <c r="W51" s="24"/>
      <c r="X51" s="22"/>
      <c r="Y51" s="23"/>
      <c r="Z51" s="24"/>
    </row>
    <row r="52" spans="1:26" ht="14.25" customHeight="1">
      <c r="A52" s="440">
        <v>24</v>
      </c>
      <c r="B52" s="602" t="s">
        <v>165</v>
      </c>
      <c r="C52" s="581"/>
      <c r="D52" s="583"/>
      <c r="E52" s="585"/>
      <c r="F52" s="613"/>
      <c r="G52" s="607"/>
      <c r="H52" s="587"/>
      <c r="I52" s="22"/>
      <c r="J52" s="23"/>
      <c r="K52" s="23"/>
      <c r="L52" s="23"/>
      <c r="M52" s="23"/>
      <c r="N52" s="24"/>
      <c r="O52" s="22"/>
      <c r="P52" s="23"/>
      <c r="Q52" s="24"/>
      <c r="R52" s="22"/>
      <c r="S52" s="23"/>
      <c r="T52" s="24"/>
      <c r="U52" s="22"/>
      <c r="V52" s="23"/>
      <c r="W52" s="24"/>
      <c r="X52" s="22"/>
      <c r="Y52" s="23"/>
      <c r="Z52" s="24"/>
    </row>
    <row r="53" spans="1:26" ht="15" customHeight="1" thickBot="1">
      <c r="A53" s="441"/>
      <c r="B53" s="431"/>
      <c r="C53" s="582"/>
      <c r="D53" s="584"/>
      <c r="E53" s="586"/>
      <c r="F53" s="614"/>
      <c r="G53" s="608"/>
      <c r="H53" s="588"/>
      <c r="I53" s="22"/>
      <c r="J53" s="23"/>
      <c r="K53" s="23"/>
      <c r="L53" s="23"/>
      <c r="M53" s="23"/>
      <c r="N53" s="24"/>
      <c r="O53" s="22"/>
      <c r="P53" s="23"/>
      <c r="Q53" s="24"/>
      <c r="R53" s="22"/>
      <c r="S53" s="23"/>
      <c r="T53" s="24"/>
      <c r="U53" s="22"/>
      <c r="V53" s="23"/>
      <c r="W53" s="24"/>
      <c r="X53" s="22"/>
      <c r="Y53" s="23"/>
      <c r="Z53" s="24"/>
    </row>
    <row r="54" spans="1:26" ht="14.25" customHeight="1">
      <c r="A54" s="440">
        <v>25</v>
      </c>
      <c r="B54" s="602" t="s">
        <v>166</v>
      </c>
      <c r="C54" s="581"/>
      <c r="D54" s="583"/>
      <c r="E54" s="585"/>
      <c r="F54" s="613"/>
      <c r="G54" s="607"/>
      <c r="H54" s="587"/>
      <c r="I54" s="22"/>
      <c r="J54" s="23"/>
      <c r="K54" s="23"/>
      <c r="L54" s="23"/>
      <c r="M54" s="23"/>
      <c r="N54" s="24"/>
      <c r="O54" s="22"/>
      <c r="P54" s="23"/>
      <c r="Q54" s="24"/>
      <c r="R54" s="22"/>
      <c r="S54" s="23"/>
      <c r="T54" s="24"/>
      <c r="U54" s="22"/>
      <c r="V54" s="23"/>
      <c r="W54" s="24"/>
      <c r="X54" s="22"/>
      <c r="Y54" s="23"/>
      <c r="Z54" s="24"/>
    </row>
    <row r="55" spans="1:26" ht="15" customHeight="1" thickBot="1">
      <c r="A55" s="441"/>
      <c r="B55" s="431"/>
      <c r="C55" s="582"/>
      <c r="D55" s="584"/>
      <c r="E55" s="586"/>
      <c r="F55" s="614"/>
      <c r="G55" s="608"/>
      <c r="H55" s="588"/>
      <c r="I55" s="22"/>
      <c r="J55" s="23"/>
      <c r="K55" s="23"/>
      <c r="L55" s="23"/>
      <c r="M55" s="23"/>
      <c r="N55" s="24"/>
      <c r="O55" s="22"/>
      <c r="P55" s="23"/>
      <c r="Q55" s="24"/>
      <c r="R55" s="22"/>
      <c r="S55" s="23"/>
      <c r="T55" s="24"/>
      <c r="U55" s="22"/>
      <c r="V55" s="23"/>
      <c r="W55" s="24"/>
      <c r="X55" s="22"/>
      <c r="Y55" s="23"/>
      <c r="Z55" s="24"/>
    </row>
    <row r="56" spans="1:26" ht="14.25" customHeight="1">
      <c r="A56" s="440">
        <v>26</v>
      </c>
      <c r="B56" s="602" t="s">
        <v>167</v>
      </c>
      <c r="C56" s="581"/>
      <c r="D56" s="583"/>
      <c r="E56" s="585"/>
      <c r="F56" s="613"/>
      <c r="G56" s="607"/>
      <c r="H56" s="587"/>
      <c r="I56" s="22"/>
      <c r="J56" s="23"/>
      <c r="K56" s="23"/>
      <c r="L56" s="23"/>
      <c r="M56" s="23"/>
      <c r="N56" s="24"/>
      <c r="O56" s="22"/>
      <c r="P56" s="23"/>
      <c r="Q56" s="24"/>
      <c r="R56" s="22"/>
      <c r="S56" s="23"/>
      <c r="T56" s="24"/>
      <c r="U56" s="22"/>
      <c r="V56" s="23"/>
      <c r="W56" s="24"/>
      <c r="X56" s="22"/>
      <c r="Y56" s="23"/>
      <c r="Z56" s="24"/>
    </row>
    <row r="57" spans="1:26" ht="15" customHeight="1" thickBot="1">
      <c r="A57" s="441"/>
      <c r="B57" s="431"/>
      <c r="C57" s="582"/>
      <c r="D57" s="584"/>
      <c r="E57" s="586"/>
      <c r="F57" s="614"/>
      <c r="G57" s="608"/>
      <c r="H57" s="588"/>
      <c r="I57" s="22"/>
      <c r="J57" s="23"/>
      <c r="K57" s="23"/>
      <c r="L57" s="23"/>
      <c r="M57" s="23"/>
      <c r="N57" s="24"/>
      <c r="O57" s="22"/>
      <c r="P57" s="23"/>
      <c r="Q57" s="24"/>
      <c r="R57" s="22"/>
      <c r="S57" s="23"/>
      <c r="T57" s="24"/>
      <c r="U57" s="22"/>
      <c r="V57" s="23"/>
      <c r="W57" s="24"/>
      <c r="X57" s="22"/>
      <c r="Y57" s="23"/>
      <c r="Z57" s="24"/>
    </row>
    <row r="58" spans="1:26" ht="14.25" customHeight="1">
      <c r="A58" s="440">
        <v>27</v>
      </c>
      <c r="B58" s="602" t="s">
        <v>168</v>
      </c>
      <c r="C58" s="581"/>
      <c r="D58" s="583"/>
      <c r="E58" s="585"/>
      <c r="F58" s="613"/>
      <c r="G58" s="607"/>
      <c r="H58" s="587"/>
      <c r="I58" s="22"/>
      <c r="J58" s="23"/>
      <c r="K58" s="23"/>
      <c r="L58" s="23"/>
      <c r="M58" s="23"/>
      <c r="N58" s="24"/>
      <c r="O58" s="22"/>
      <c r="P58" s="23"/>
      <c r="Q58" s="24"/>
      <c r="R58" s="22"/>
      <c r="S58" s="23"/>
      <c r="T58" s="24"/>
      <c r="U58" s="22"/>
      <c r="V58" s="23"/>
      <c r="W58" s="24"/>
      <c r="X58" s="22"/>
      <c r="Y58" s="23"/>
      <c r="Z58" s="24"/>
    </row>
    <row r="59" spans="1:26" ht="15" customHeight="1" thickBot="1">
      <c r="A59" s="441"/>
      <c r="B59" s="431"/>
      <c r="C59" s="582"/>
      <c r="D59" s="584"/>
      <c r="E59" s="586"/>
      <c r="F59" s="614"/>
      <c r="G59" s="608"/>
      <c r="H59" s="588"/>
      <c r="I59" s="22"/>
      <c r="J59" s="23"/>
      <c r="K59" s="23"/>
      <c r="L59" s="23"/>
      <c r="M59" s="23"/>
      <c r="N59" s="24"/>
      <c r="O59" s="22"/>
      <c r="P59" s="23"/>
      <c r="Q59" s="24"/>
      <c r="R59" s="22"/>
      <c r="S59" s="23"/>
      <c r="T59" s="24"/>
      <c r="U59" s="22"/>
      <c r="V59" s="23"/>
      <c r="W59" s="24"/>
      <c r="X59" s="22"/>
      <c r="Y59" s="23"/>
      <c r="Z59" s="24"/>
    </row>
    <row r="60" spans="1:26" ht="14.25" customHeight="1">
      <c r="A60" s="440">
        <v>28</v>
      </c>
      <c r="B60" s="602" t="s">
        <v>169</v>
      </c>
      <c r="C60" s="581"/>
      <c r="D60" s="583"/>
      <c r="E60" s="585"/>
      <c r="F60" s="613"/>
      <c r="G60" s="607"/>
      <c r="H60" s="587"/>
      <c r="I60" s="22"/>
      <c r="J60" s="23"/>
      <c r="K60" s="23"/>
      <c r="L60" s="23"/>
      <c r="M60" s="23"/>
      <c r="N60" s="24"/>
      <c r="O60" s="22"/>
      <c r="P60" s="23"/>
      <c r="Q60" s="24"/>
      <c r="R60" s="22"/>
      <c r="S60" s="23"/>
      <c r="T60" s="24"/>
      <c r="U60" s="22"/>
      <c r="V60" s="23"/>
      <c r="W60" s="24"/>
      <c r="X60" s="22"/>
      <c r="Y60" s="23"/>
      <c r="Z60" s="24"/>
    </row>
    <row r="61" spans="1:26" ht="15" customHeight="1" thickBot="1">
      <c r="A61" s="441"/>
      <c r="B61" s="431"/>
      <c r="C61" s="582"/>
      <c r="D61" s="584"/>
      <c r="E61" s="586"/>
      <c r="F61" s="614"/>
      <c r="G61" s="608"/>
      <c r="H61" s="588"/>
      <c r="I61" s="22"/>
      <c r="J61" s="23"/>
      <c r="K61" s="23"/>
      <c r="L61" s="23"/>
      <c r="M61" s="23"/>
      <c r="N61" s="24"/>
      <c r="O61" s="22"/>
      <c r="P61" s="23"/>
      <c r="Q61" s="24"/>
      <c r="R61" s="22"/>
      <c r="S61" s="23"/>
      <c r="T61" s="24"/>
      <c r="U61" s="22"/>
      <c r="V61" s="23"/>
      <c r="W61" s="24"/>
      <c r="X61" s="22"/>
      <c r="Y61" s="23"/>
      <c r="Z61" s="24"/>
    </row>
    <row r="62" spans="1:26" ht="14.25" customHeight="1">
      <c r="A62" s="440">
        <v>29</v>
      </c>
      <c r="B62" s="602" t="s">
        <v>170</v>
      </c>
      <c r="C62" s="581"/>
      <c r="D62" s="583"/>
      <c r="E62" s="585"/>
      <c r="F62" s="613"/>
      <c r="G62" s="607"/>
      <c r="H62" s="587"/>
      <c r="I62" s="22"/>
      <c r="J62" s="23"/>
      <c r="K62" s="23"/>
      <c r="L62" s="23"/>
      <c r="M62" s="23"/>
      <c r="N62" s="24"/>
      <c r="O62" s="22"/>
      <c r="P62" s="23"/>
      <c r="Q62" s="24"/>
      <c r="R62" s="22"/>
      <c r="S62" s="23"/>
      <c r="T62" s="24"/>
      <c r="U62" s="22"/>
      <c r="V62" s="23"/>
      <c r="W62" s="24"/>
      <c r="X62" s="22"/>
      <c r="Y62" s="23"/>
      <c r="Z62" s="24"/>
    </row>
    <row r="63" spans="1:26" ht="15" customHeight="1" thickBot="1">
      <c r="A63" s="441"/>
      <c r="B63" s="431"/>
      <c r="C63" s="582"/>
      <c r="D63" s="584"/>
      <c r="E63" s="586"/>
      <c r="F63" s="614"/>
      <c r="G63" s="608"/>
      <c r="H63" s="588"/>
      <c r="I63" s="22"/>
      <c r="J63" s="23"/>
      <c r="K63" s="23"/>
      <c r="L63" s="23"/>
      <c r="M63" s="23"/>
      <c r="N63" s="24"/>
      <c r="O63" s="22"/>
      <c r="P63" s="23"/>
      <c r="Q63" s="24"/>
      <c r="R63" s="22"/>
      <c r="S63" s="23"/>
      <c r="T63" s="24"/>
      <c r="U63" s="22"/>
      <c r="V63" s="23"/>
      <c r="W63" s="24"/>
      <c r="X63" s="22"/>
      <c r="Y63" s="23"/>
      <c r="Z63" s="24"/>
    </row>
    <row r="64" spans="1:26" ht="14.25" customHeight="1">
      <c r="A64" s="440">
        <v>30</v>
      </c>
      <c r="B64" s="602" t="s">
        <v>171</v>
      </c>
      <c r="C64" s="581"/>
      <c r="D64" s="583"/>
      <c r="E64" s="585"/>
      <c r="F64" s="613"/>
      <c r="G64" s="607"/>
      <c r="H64" s="587"/>
      <c r="I64" s="22"/>
      <c r="J64" s="23"/>
      <c r="K64" s="23"/>
      <c r="L64" s="23"/>
      <c r="M64" s="23"/>
      <c r="N64" s="24"/>
      <c r="O64" s="22"/>
      <c r="P64" s="23"/>
      <c r="Q64" s="24"/>
      <c r="R64" s="22"/>
      <c r="S64" s="23"/>
      <c r="T64" s="24"/>
      <c r="U64" s="22"/>
      <c r="V64" s="23"/>
      <c r="W64" s="24"/>
      <c r="X64" s="22"/>
      <c r="Y64" s="23"/>
      <c r="Z64" s="24"/>
    </row>
    <row r="65" spans="1:26" ht="15" customHeight="1" thickBot="1">
      <c r="A65" s="441"/>
      <c r="B65" s="431"/>
      <c r="C65" s="582"/>
      <c r="D65" s="584"/>
      <c r="E65" s="586"/>
      <c r="F65" s="614"/>
      <c r="G65" s="608"/>
      <c r="H65" s="588"/>
      <c r="I65" s="22"/>
      <c r="J65" s="23"/>
      <c r="K65" s="23"/>
      <c r="L65" s="23"/>
      <c r="M65" s="23"/>
      <c r="N65" s="24"/>
      <c r="O65" s="22"/>
      <c r="P65" s="23"/>
      <c r="Q65" s="24"/>
      <c r="R65" s="22"/>
      <c r="S65" s="23"/>
      <c r="T65" s="24"/>
      <c r="U65" s="22"/>
      <c r="V65" s="23"/>
      <c r="W65" s="24"/>
      <c r="X65" s="22"/>
      <c r="Y65" s="23"/>
      <c r="Z65" s="24"/>
    </row>
    <row r="66" spans="1:26" ht="14.25" customHeight="1">
      <c r="A66" s="440">
        <v>31</v>
      </c>
      <c r="B66" s="602" t="s">
        <v>172</v>
      </c>
      <c r="C66" s="581"/>
      <c r="D66" s="583"/>
      <c r="E66" s="585"/>
      <c r="F66" s="613"/>
      <c r="G66" s="607"/>
      <c r="H66" s="587"/>
      <c r="I66" s="22"/>
      <c r="J66" s="23"/>
      <c r="K66" s="23"/>
      <c r="L66" s="23"/>
      <c r="M66" s="23"/>
      <c r="N66" s="24"/>
      <c r="O66" s="22"/>
      <c r="P66" s="23"/>
      <c r="Q66" s="24"/>
      <c r="R66" s="22"/>
      <c r="S66" s="23"/>
      <c r="T66" s="24"/>
      <c r="U66" s="22"/>
      <c r="V66" s="23"/>
      <c r="W66" s="24"/>
      <c r="X66" s="22"/>
      <c r="Y66" s="23"/>
      <c r="Z66" s="24"/>
    </row>
    <row r="67" spans="1:26" ht="15" customHeight="1" thickBot="1">
      <c r="A67" s="441"/>
      <c r="B67" s="431"/>
      <c r="C67" s="582"/>
      <c r="D67" s="584"/>
      <c r="E67" s="586"/>
      <c r="F67" s="614"/>
      <c r="G67" s="608"/>
      <c r="H67" s="588"/>
      <c r="I67" s="22"/>
      <c r="J67" s="23"/>
      <c r="K67" s="23"/>
      <c r="L67" s="23"/>
      <c r="M67" s="23"/>
      <c r="N67" s="24"/>
      <c r="O67" s="22"/>
      <c r="P67" s="23"/>
      <c r="Q67" s="24"/>
      <c r="R67" s="22"/>
      <c r="S67" s="23"/>
      <c r="T67" s="24"/>
      <c r="U67" s="22"/>
      <c r="V67" s="23"/>
      <c r="W67" s="24"/>
      <c r="X67" s="22"/>
      <c r="Y67" s="23"/>
      <c r="Z67" s="24"/>
    </row>
    <row r="68" spans="1:26" ht="14.25" customHeight="1">
      <c r="A68" s="440">
        <v>32</v>
      </c>
      <c r="B68" s="602" t="s">
        <v>173</v>
      </c>
      <c r="C68" s="581"/>
      <c r="D68" s="583"/>
      <c r="E68" s="585"/>
      <c r="F68" s="613"/>
      <c r="G68" s="607"/>
      <c r="H68" s="587"/>
      <c r="I68" s="22"/>
      <c r="J68" s="23"/>
      <c r="K68" s="23"/>
      <c r="L68" s="23"/>
      <c r="M68" s="23"/>
      <c r="N68" s="24"/>
      <c r="O68" s="22"/>
      <c r="P68" s="23"/>
      <c r="Q68" s="24"/>
      <c r="R68" s="22"/>
      <c r="S68" s="23"/>
      <c r="T68" s="24"/>
      <c r="U68" s="22"/>
      <c r="V68" s="23"/>
      <c r="W68" s="24"/>
      <c r="X68" s="22"/>
      <c r="Y68" s="23"/>
      <c r="Z68" s="24"/>
    </row>
    <row r="69" spans="1:26" ht="15" customHeight="1" thickBot="1">
      <c r="A69" s="441"/>
      <c r="B69" s="431"/>
      <c r="C69" s="582"/>
      <c r="D69" s="584"/>
      <c r="E69" s="586"/>
      <c r="F69" s="614"/>
      <c r="G69" s="608"/>
      <c r="H69" s="588"/>
      <c r="I69" s="22"/>
      <c r="J69" s="23"/>
      <c r="K69" s="23"/>
      <c r="L69" s="23"/>
      <c r="M69" s="23"/>
      <c r="N69" s="24"/>
      <c r="O69" s="22"/>
      <c r="P69" s="23"/>
      <c r="Q69" s="24"/>
      <c r="R69" s="22"/>
      <c r="S69" s="23"/>
      <c r="T69" s="24"/>
      <c r="U69" s="22"/>
      <c r="V69" s="23"/>
      <c r="W69" s="24"/>
      <c r="X69" s="22"/>
      <c r="Y69" s="23"/>
      <c r="Z69" s="24"/>
    </row>
    <row r="70" spans="1:26" ht="14.25" customHeight="1">
      <c r="A70" s="440">
        <v>33</v>
      </c>
      <c r="B70" s="602" t="s">
        <v>174</v>
      </c>
      <c r="C70" s="581"/>
      <c r="D70" s="583"/>
      <c r="E70" s="585"/>
      <c r="F70" s="613"/>
      <c r="G70" s="607"/>
      <c r="H70" s="587"/>
      <c r="I70" s="22"/>
      <c r="J70" s="23"/>
      <c r="K70" s="23"/>
      <c r="L70" s="23"/>
      <c r="M70" s="23"/>
      <c r="N70" s="24"/>
      <c r="O70" s="22"/>
      <c r="P70" s="23"/>
      <c r="Q70" s="24"/>
      <c r="R70" s="22"/>
      <c r="S70" s="23"/>
      <c r="T70" s="24"/>
      <c r="U70" s="22"/>
      <c r="V70" s="23"/>
      <c r="W70" s="24"/>
      <c r="X70" s="22"/>
      <c r="Y70" s="23"/>
      <c r="Z70" s="24"/>
    </row>
    <row r="71" spans="1:26" ht="15" customHeight="1" thickBot="1">
      <c r="A71" s="441"/>
      <c r="B71" s="431"/>
      <c r="C71" s="582"/>
      <c r="D71" s="584"/>
      <c r="E71" s="586"/>
      <c r="F71" s="614"/>
      <c r="G71" s="608"/>
      <c r="H71" s="588"/>
      <c r="I71" s="22"/>
      <c r="J71" s="23"/>
      <c r="K71" s="23"/>
      <c r="L71" s="23"/>
      <c r="M71" s="23"/>
      <c r="N71" s="24"/>
      <c r="O71" s="22"/>
      <c r="P71" s="23"/>
      <c r="Q71" s="24"/>
      <c r="R71" s="22"/>
      <c r="S71" s="23"/>
      <c r="T71" s="24"/>
      <c r="U71" s="22"/>
      <c r="V71" s="23"/>
      <c r="W71" s="24"/>
      <c r="X71" s="22"/>
      <c r="Y71" s="23"/>
      <c r="Z71" s="24"/>
    </row>
    <row r="72" spans="1:26" ht="14.25" customHeight="1">
      <c r="A72" s="440">
        <v>34</v>
      </c>
      <c r="B72" s="602" t="s">
        <v>175</v>
      </c>
      <c r="C72" s="581"/>
      <c r="D72" s="583"/>
      <c r="E72" s="585"/>
      <c r="F72" s="613"/>
      <c r="G72" s="607"/>
      <c r="H72" s="587"/>
      <c r="I72" s="22"/>
      <c r="J72" s="23"/>
      <c r="K72" s="23"/>
      <c r="L72" s="23"/>
      <c r="M72" s="23"/>
      <c r="N72" s="24"/>
      <c r="O72" s="22"/>
      <c r="P72" s="23"/>
      <c r="Q72" s="24"/>
      <c r="R72" s="22"/>
      <c r="S72" s="23"/>
      <c r="T72" s="24"/>
      <c r="U72" s="22"/>
      <c r="V72" s="23"/>
      <c r="W72" s="24"/>
      <c r="X72" s="22"/>
      <c r="Y72" s="23"/>
      <c r="Z72" s="24"/>
    </row>
    <row r="73" spans="1:26" ht="15" customHeight="1" thickBot="1">
      <c r="A73" s="441"/>
      <c r="B73" s="431"/>
      <c r="C73" s="582"/>
      <c r="D73" s="584"/>
      <c r="E73" s="586"/>
      <c r="F73" s="614"/>
      <c r="G73" s="608"/>
      <c r="H73" s="588"/>
      <c r="I73" s="22"/>
      <c r="J73" s="23"/>
      <c r="K73" s="23"/>
      <c r="L73" s="23"/>
      <c r="M73" s="23"/>
      <c r="N73" s="24"/>
      <c r="O73" s="22"/>
      <c r="P73" s="23"/>
      <c r="Q73" s="24"/>
      <c r="R73" s="22"/>
      <c r="S73" s="23"/>
      <c r="T73" s="24"/>
      <c r="U73" s="22"/>
      <c r="V73" s="23"/>
      <c r="W73" s="24"/>
      <c r="X73" s="22"/>
      <c r="Y73" s="23"/>
      <c r="Z73" s="24"/>
    </row>
    <row r="74" spans="1:26" ht="14.25" customHeight="1">
      <c r="A74" s="440">
        <v>35</v>
      </c>
      <c r="B74" s="442" t="s">
        <v>176</v>
      </c>
      <c r="C74" s="581"/>
      <c r="D74" s="583"/>
      <c r="E74" s="585"/>
      <c r="F74" s="613"/>
      <c r="G74" s="607"/>
      <c r="H74" s="587"/>
      <c r="I74" s="22"/>
      <c r="J74" s="23"/>
      <c r="K74" s="23"/>
      <c r="L74" s="23"/>
      <c r="M74" s="23"/>
      <c r="N74" s="24"/>
      <c r="O74" s="22"/>
      <c r="P74" s="23"/>
      <c r="Q74" s="24"/>
      <c r="R74" s="22"/>
      <c r="S74" s="23"/>
      <c r="T74" s="24"/>
      <c r="U74" s="22"/>
      <c r="V74" s="23"/>
      <c r="W74" s="24"/>
      <c r="X74" s="22"/>
      <c r="Y74" s="23"/>
      <c r="Z74" s="24"/>
    </row>
    <row r="75" spans="1:26" ht="15" customHeight="1" thickBot="1">
      <c r="A75" s="441"/>
      <c r="B75" s="443"/>
      <c r="C75" s="582"/>
      <c r="D75" s="584"/>
      <c r="E75" s="586"/>
      <c r="F75" s="614"/>
      <c r="G75" s="608"/>
      <c r="H75" s="588"/>
      <c r="I75" s="22"/>
      <c r="J75" s="23"/>
      <c r="K75" s="23"/>
      <c r="L75" s="23"/>
      <c r="M75" s="23"/>
      <c r="N75" s="24"/>
      <c r="O75" s="22"/>
      <c r="P75" s="23"/>
      <c r="Q75" s="24"/>
      <c r="R75" s="22"/>
      <c r="S75" s="23"/>
      <c r="T75" s="24"/>
      <c r="U75" s="22"/>
      <c r="V75" s="23"/>
      <c r="W75" s="24"/>
      <c r="X75" s="22"/>
      <c r="Y75" s="23"/>
      <c r="Z75" s="24"/>
    </row>
    <row r="76" spans="1:26" ht="14.25" customHeight="1">
      <c r="A76" s="440">
        <v>36</v>
      </c>
      <c r="B76" s="442" t="s">
        <v>177</v>
      </c>
      <c r="C76" s="581"/>
      <c r="D76" s="583"/>
      <c r="E76" s="585"/>
      <c r="F76" s="613"/>
      <c r="G76" s="607"/>
      <c r="H76" s="587"/>
      <c r="I76" s="22"/>
      <c r="J76" s="23"/>
      <c r="K76" s="23"/>
      <c r="L76" s="23"/>
      <c r="M76" s="23"/>
      <c r="N76" s="24"/>
      <c r="O76" s="22"/>
      <c r="P76" s="23"/>
      <c r="Q76" s="24"/>
      <c r="R76" s="22"/>
      <c r="S76" s="23"/>
      <c r="T76" s="24"/>
      <c r="U76" s="22"/>
      <c r="V76" s="23"/>
      <c r="W76" s="24"/>
      <c r="X76" s="22"/>
      <c r="Y76" s="23"/>
      <c r="Z76" s="24"/>
    </row>
    <row r="77" spans="1:26" ht="15" customHeight="1" thickBot="1">
      <c r="A77" s="441"/>
      <c r="B77" s="443"/>
      <c r="C77" s="582"/>
      <c r="D77" s="584"/>
      <c r="E77" s="586"/>
      <c r="F77" s="614"/>
      <c r="G77" s="608"/>
      <c r="H77" s="588"/>
      <c r="I77" s="22"/>
      <c r="J77" s="23"/>
      <c r="K77" s="23"/>
      <c r="L77" s="23"/>
      <c r="M77" s="23"/>
      <c r="N77" s="24"/>
      <c r="O77" s="22"/>
      <c r="P77" s="23"/>
      <c r="Q77" s="24"/>
      <c r="R77" s="22"/>
      <c r="S77" s="23"/>
      <c r="T77" s="24"/>
      <c r="U77" s="22"/>
      <c r="V77" s="23"/>
      <c r="W77" s="24"/>
      <c r="X77" s="22"/>
      <c r="Y77" s="23"/>
      <c r="Z77" s="24"/>
    </row>
    <row r="78" spans="1:26" ht="14.25" customHeight="1">
      <c r="A78" s="440">
        <v>37</v>
      </c>
      <c r="B78" s="442" t="s">
        <v>178</v>
      </c>
      <c r="C78" s="581"/>
      <c r="D78" s="583"/>
      <c r="E78" s="585"/>
      <c r="F78" s="613"/>
      <c r="G78" s="607"/>
      <c r="H78" s="587"/>
      <c r="I78" s="22"/>
      <c r="J78" s="23"/>
      <c r="K78" s="23"/>
      <c r="L78" s="23"/>
      <c r="M78" s="23"/>
      <c r="N78" s="24"/>
      <c r="O78" s="22"/>
      <c r="P78" s="23"/>
      <c r="Q78" s="24"/>
      <c r="R78" s="22"/>
      <c r="S78" s="23"/>
      <c r="T78" s="24"/>
      <c r="U78" s="22"/>
      <c r="V78" s="23"/>
      <c r="W78" s="24"/>
      <c r="X78" s="22"/>
      <c r="Y78" s="23"/>
      <c r="Z78" s="24"/>
    </row>
    <row r="79" spans="1:26" ht="15" customHeight="1" thickBot="1">
      <c r="A79" s="441"/>
      <c r="B79" s="443"/>
      <c r="C79" s="582"/>
      <c r="D79" s="584"/>
      <c r="E79" s="586"/>
      <c r="F79" s="614"/>
      <c r="G79" s="608"/>
      <c r="H79" s="588"/>
      <c r="I79" s="22"/>
      <c r="J79" s="23"/>
      <c r="K79" s="23"/>
      <c r="L79" s="23"/>
      <c r="M79" s="23"/>
      <c r="N79" s="24"/>
      <c r="O79" s="22"/>
      <c r="P79" s="23"/>
      <c r="Q79" s="24"/>
      <c r="R79" s="22"/>
      <c r="S79" s="23"/>
      <c r="T79" s="24"/>
      <c r="U79" s="22"/>
      <c r="V79" s="23"/>
      <c r="W79" s="24"/>
      <c r="X79" s="22"/>
      <c r="Y79" s="23"/>
      <c r="Z79" s="24"/>
    </row>
    <row r="80" spans="1:26" ht="14.25" customHeight="1">
      <c r="A80" s="440">
        <v>38</v>
      </c>
      <c r="B80" s="442" t="s">
        <v>179</v>
      </c>
      <c r="C80" s="581"/>
      <c r="D80" s="583"/>
      <c r="E80" s="585"/>
      <c r="F80" s="613"/>
      <c r="G80" s="607"/>
      <c r="H80" s="587"/>
      <c r="I80" s="22"/>
      <c r="J80" s="23"/>
      <c r="K80" s="23"/>
      <c r="L80" s="23"/>
      <c r="M80" s="23"/>
      <c r="N80" s="24"/>
      <c r="O80" s="22"/>
      <c r="P80" s="23"/>
      <c r="Q80" s="24"/>
      <c r="R80" s="22"/>
      <c r="S80" s="23"/>
      <c r="T80" s="24"/>
      <c r="U80" s="22"/>
      <c r="V80" s="23"/>
      <c r="W80" s="24"/>
      <c r="X80" s="22"/>
      <c r="Y80" s="23"/>
      <c r="Z80" s="24"/>
    </row>
    <row r="81" spans="1:26" ht="15" customHeight="1" thickBot="1">
      <c r="A81" s="441"/>
      <c r="B81" s="443"/>
      <c r="C81" s="582"/>
      <c r="D81" s="584"/>
      <c r="E81" s="586"/>
      <c r="F81" s="614"/>
      <c r="G81" s="608"/>
      <c r="H81" s="588"/>
      <c r="I81" s="22"/>
      <c r="J81" s="23"/>
      <c r="K81" s="23"/>
      <c r="L81" s="23"/>
      <c r="M81" s="23"/>
      <c r="N81" s="24"/>
      <c r="O81" s="22"/>
      <c r="P81" s="23"/>
      <c r="Q81" s="24"/>
      <c r="R81" s="22"/>
      <c r="S81" s="23"/>
      <c r="T81" s="24"/>
      <c r="U81" s="22"/>
      <c r="V81" s="23"/>
      <c r="W81" s="24"/>
      <c r="X81" s="22"/>
      <c r="Y81" s="23"/>
      <c r="Z81" s="24"/>
    </row>
    <row r="82" spans="1:26" ht="14.25" customHeight="1">
      <c r="A82" s="440">
        <v>39</v>
      </c>
      <c r="B82" s="442" t="s">
        <v>180</v>
      </c>
      <c r="C82" s="581"/>
      <c r="D82" s="583"/>
      <c r="E82" s="585"/>
      <c r="F82" s="613"/>
      <c r="G82" s="607"/>
      <c r="H82" s="587"/>
      <c r="I82" s="22"/>
      <c r="J82" s="23"/>
      <c r="K82" s="23"/>
      <c r="L82" s="23"/>
      <c r="M82" s="23"/>
      <c r="N82" s="24"/>
      <c r="O82" s="22"/>
      <c r="P82" s="23"/>
      <c r="Q82" s="24"/>
      <c r="R82" s="22"/>
      <c r="S82" s="23"/>
      <c r="T82" s="24"/>
      <c r="U82" s="22"/>
      <c r="V82" s="23"/>
      <c r="W82" s="24"/>
      <c r="X82" s="22"/>
      <c r="Y82" s="23"/>
      <c r="Z82" s="24"/>
    </row>
    <row r="83" spans="1:26" ht="15" customHeight="1" thickBot="1">
      <c r="A83" s="441"/>
      <c r="B83" s="443"/>
      <c r="C83" s="582"/>
      <c r="D83" s="584"/>
      <c r="E83" s="586"/>
      <c r="F83" s="614"/>
      <c r="G83" s="608"/>
      <c r="H83" s="588"/>
      <c r="I83" s="22"/>
      <c r="J83" s="23"/>
      <c r="K83" s="23"/>
      <c r="L83" s="23"/>
      <c r="M83" s="23"/>
      <c r="N83" s="24"/>
      <c r="O83" s="22"/>
      <c r="P83" s="23"/>
      <c r="Q83" s="24"/>
      <c r="R83" s="22"/>
      <c r="S83" s="23"/>
      <c r="T83" s="24"/>
      <c r="U83" s="22"/>
      <c r="V83" s="23"/>
      <c r="W83" s="24"/>
      <c r="X83" s="22"/>
      <c r="Y83" s="23"/>
      <c r="Z83" s="24"/>
    </row>
    <row r="84" spans="1:26" ht="14.25" customHeight="1">
      <c r="A84" s="440">
        <v>40</v>
      </c>
      <c r="B84" s="602" t="s">
        <v>181</v>
      </c>
      <c r="C84" s="581"/>
      <c r="D84" s="583"/>
      <c r="E84" s="585"/>
      <c r="F84" s="613"/>
      <c r="G84" s="607"/>
      <c r="H84" s="587"/>
      <c r="I84" s="22"/>
      <c r="J84" s="23"/>
      <c r="K84" s="23"/>
      <c r="L84" s="23"/>
      <c r="M84" s="23"/>
      <c r="N84" s="24"/>
      <c r="O84" s="22"/>
      <c r="P84" s="23"/>
      <c r="Q84" s="24"/>
      <c r="R84" s="22"/>
      <c r="S84" s="23"/>
      <c r="T84" s="24"/>
      <c r="U84" s="22"/>
      <c r="V84" s="23"/>
      <c r="W84" s="24"/>
      <c r="X84" s="22"/>
      <c r="Y84" s="23"/>
      <c r="Z84" s="24"/>
    </row>
    <row r="85" spans="1:26" ht="15" customHeight="1" thickBot="1">
      <c r="A85" s="441"/>
      <c r="B85" s="431"/>
      <c r="C85" s="582"/>
      <c r="D85" s="584"/>
      <c r="E85" s="586"/>
      <c r="F85" s="614"/>
      <c r="G85" s="608"/>
      <c r="H85" s="588"/>
      <c r="I85" s="22"/>
      <c r="J85" s="23"/>
      <c r="K85" s="23"/>
      <c r="L85" s="23"/>
      <c r="M85" s="23"/>
      <c r="N85" s="24"/>
      <c r="O85" s="22"/>
      <c r="P85" s="23"/>
      <c r="Q85" s="24"/>
      <c r="R85" s="22"/>
      <c r="S85" s="23"/>
      <c r="T85" s="24"/>
      <c r="U85" s="22"/>
      <c r="V85" s="23"/>
      <c r="W85" s="24"/>
      <c r="X85" s="22"/>
      <c r="Y85" s="23"/>
      <c r="Z85" s="24"/>
    </row>
    <row r="86" spans="1:26" ht="14.25" customHeight="1">
      <c r="A86" s="440">
        <v>41</v>
      </c>
      <c r="B86" s="602" t="s">
        <v>182</v>
      </c>
      <c r="C86" s="581"/>
      <c r="D86" s="583"/>
      <c r="E86" s="585"/>
      <c r="F86" s="613"/>
      <c r="G86" s="607"/>
      <c r="H86" s="587"/>
      <c r="I86" s="22"/>
      <c r="J86" s="23"/>
      <c r="K86" s="23"/>
      <c r="L86" s="23"/>
      <c r="M86" s="23"/>
      <c r="N86" s="24"/>
      <c r="O86" s="22"/>
      <c r="P86" s="23"/>
      <c r="Q86" s="24"/>
      <c r="R86" s="22"/>
      <c r="S86" s="23"/>
      <c r="T86" s="24"/>
      <c r="U86" s="22"/>
      <c r="V86" s="23"/>
      <c r="W86" s="24"/>
      <c r="X86" s="22"/>
      <c r="Y86" s="23"/>
      <c r="Z86" s="24"/>
    </row>
    <row r="87" spans="1:26" ht="15" customHeight="1" thickBot="1">
      <c r="A87" s="441"/>
      <c r="B87" s="431"/>
      <c r="C87" s="582"/>
      <c r="D87" s="584"/>
      <c r="E87" s="586"/>
      <c r="F87" s="614"/>
      <c r="G87" s="608"/>
      <c r="H87" s="588"/>
      <c r="I87" s="22"/>
      <c r="J87" s="23"/>
      <c r="K87" s="23"/>
      <c r="L87" s="23"/>
      <c r="M87" s="23"/>
      <c r="N87" s="24"/>
      <c r="O87" s="22"/>
      <c r="P87" s="23"/>
      <c r="Q87" s="24"/>
      <c r="R87" s="22"/>
      <c r="S87" s="23"/>
      <c r="T87" s="24"/>
      <c r="U87" s="22"/>
      <c r="V87" s="23"/>
      <c r="W87" s="24"/>
      <c r="X87" s="22"/>
      <c r="Y87" s="23"/>
      <c r="Z87" s="24"/>
    </row>
    <row r="88" spans="1:26" ht="14.25" customHeight="1">
      <c r="A88" s="440">
        <v>42</v>
      </c>
      <c r="B88" s="602" t="s">
        <v>183</v>
      </c>
      <c r="C88" s="581"/>
      <c r="D88" s="583"/>
      <c r="E88" s="585"/>
      <c r="F88" s="613"/>
      <c r="G88" s="607"/>
      <c r="H88" s="587"/>
      <c r="I88" s="22"/>
      <c r="J88" s="23"/>
      <c r="K88" s="23"/>
      <c r="L88" s="23"/>
      <c r="M88" s="23"/>
      <c r="N88" s="24"/>
      <c r="O88" s="22"/>
      <c r="P88" s="23"/>
      <c r="Q88" s="24"/>
      <c r="R88" s="22"/>
      <c r="S88" s="23"/>
      <c r="T88" s="24"/>
      <c r="U88" s="22"/>
      <c r="V88" s="23"/>
      <c r="W88" s="24"/>
      <c r="X88" s="22"/>
      <c r="Y88" s="23"/>
      <c r="Z88" s="24"/>
    </row>
    <row r="89" spans="1:26" ht="15" customHeight="1" thickBot="1">
      <c r="A89" s="441"/>
      <c r="B89" s="431"/>
      <c r="C89" s="582"/>
      <c r="D89" s="584"/>
      <c r="E89" s="586"/>
      <c r="F89" s="614"/>
      <c r="G89" s="608"/>
      <c r="H89" s="588"/>
      <c r="I89" s="22"/>
      <c r="J89" s="23"/>
      <c r="K89" s="23"/>
      <c r="L89" s="23"/>
      <c r="M89" s="23"/>
      <c r="N89" s="24"/>
      <c r="O89" s="22"/>
      <c r="P89" s="23"/>
      <c r="Q89" s="24"/>
      <c r="R89" s="22"/>
      <c r="S89" s="23"/>
      <c r="T89" s="24"/>
      <c r="U89" s="22"/>
      <c r="V89" s="23"/>
      <c r="W89" s="24"/>
      <c r="X89" s="22"/>
      <c r="Y89" s="23"/>
      <c r="Z89" s="24"/>
    </row>
    <row r="90" spans="1:26" ht="14.25" customHeight="1">
      <c r="A90" s="440">
        <v>43</v>
      </c>
      <c r="B90" s="602" t="s">
        <v>184</v>
      </c>
      <c r="C90" s="581"/>
      <c r="D90" s="583"/>
      <c r="E90" s="585"/>
      <c r="F90" s="613"/>
      <c r="G90" s="607"/>
      <c r="H90" s="587"/>
      <c r="I90" s="22"/>
      <c r="J90" s="23"/>
      <c r="K90" s="23"/>
      <c r="L90" s="23"/>
      <c r="M90" s="23"/>
      <c r="N90" s="24"/>
      <c r="O90" s="22"/>
      <c r="P90" s="23"/>
      <c r="Q90" s="24"/>
      <c r="R90" s="22"/>
      <c r="S90" s="23"/>
      <c r="T90" s="24"/>
      <c r="U90" s="22"/>
      <c r="V90" s="23"/>
      <c r="W90" s="24"/>
      <c r="X90" s="22"/>
      <c r="Y90" s="23"/>
      <c r="Z90" s="24"/>
    </row>
    <row r="91" spans="1:26" ht="15" customHeight="1" thickBot="1">
      <c r="A91" s="441"/>
      <c r="B91" s="431"/>
      <c r="C91" s="582"/>
      <c r="D91" s="584"/>
      <c r="E91" s="586"/>
      <c r="F91" s="614"/>
      <c r="G91" s="608"/>
      <c r="H91" s="588"/>
      <c r="I91" s="22"/>
      <c r="J91" s="23"/>
      <c r="K91" s="23"/>
      <c r="L91" s="23"/>
      <c r="M91" s="23"/>
      <c r="N91" s="24"/>
      <c r="O91" s="22"/>
      <c r="P91" s="23"/>
      <c r="Q91" s="24"/>
      <c r="R91" s="22"/>
      <c r="S91" s="23"/>
      <c r="T91" s="24"/>
      <c r="U91" s="22"/>
      <c r="V91" s="23"/>
      <c r="W91" s="24"/>
      <c r="X91" s="22"/>
      <c r="Y91" s="23"/>
      <c r="Z91" s="24"/>
    </row>
    <row r="92" spans="1:26" ht="14.25" customHeight="1">
      <c r="A92" s="440">
        <v>44</v>
      </c>
      <c r="B92" s="602" t="s">
        <v>185</v>
      </c>
      <c r="C92" s="581"/>
      <c r="D92" s="583"/>
      <c r="E92" s="585"/>
      <c r="F92" s="613"/>
      <c r="G92" s="607"/>
      <c r="H92" s="587"/>
      <c r="I92" s="22"/>
      <c r="J92" s="23"/>
      <c r="K92" s="23"/>
      <c r="L92" s="23"/>
      <c r="M92" s="23"/>
      <c r="N92" s="24"/>
      <c r="O92" s="22"/>
      <c r="P92" s="23"/>
      <c r="Q92" s="24"/>
      <c r="R92" s="22"/>
      <c r="S92" s="23"/>
      <c r="T92" s="24"/>
      <c r="U92" s="22"/>
      <c r="V92" s="23"/>
      <c r="W92" s="24"/>
      <c r="X92" s="22"/>
      <c r="Y92" s="23"/>
      <c r="Z92" s="24"/>
    </row>
    <row r="93" spans="1:26" ht="15" customHeight="1" thickBot="1">
      <c r="A93" s="441"/>
      <c r="B93" s="431"/>
      <c r="C93" s="582"/>
      <c r="D93" s="584"/>
      <c r="E93" s="586"/>
      <c r="F93" s="614"/>
      <c r="G93" s="608"/>
      <c r="H93" s="588"/>
      <c r="I93" s="22"/>
      <c r="J93" s="23"/>
      <c r="K93" s="23"/>
      <c r="L93" s="23"/>
      <c r="M93" s="23"/>
      <c r="N93" s="24"/>
      <c r="O93" s="22"/>
      <c r="P93" s="23"/>
      <c r="Q93" s="24"/>
      <c r="R93" s="22"/>
      <c r="S93" s="23"/>
      <c r="T93" s="24"/>
      <c r="U93" s="22"/>
      <c r="V93" s="23"/>
      <c r="W93" s="24"/>
      <c r="X93" s="22"/>
      <c r="Y93" s="23"/>
      <c r="Z93" s="24"/>
    </row>
    <row r="94" spans="1:26" ht="14.25" customHeight="1">
      <c r="A94" s="440">
        <v>45</v>
      </c>
      <c r="B94" s="602" t="s">
        <v>186</v>
      </c>
      <c r="C94" s="581"/>
      <c r="D94" s="583"/>
      <c r="E94" s="585"/>
      <c r="F94" s="613"/>
      <c r="G94" s="607"/>
      <c r="H94" s="587"/>
      <c r="I94" s="22"/>
      <c r="J94" s="23"/>
      <c r="K94" s="23"/>
      <c r="L94" s="23"/>
      <c r="M94" s="23"/>
      <c r="N94" s="24"/>
      <c r="O94" s="22"/>
      <c r="P94" s="23"/>
      <c r="Q94" s="24"/>
      <c r="R94" s="22"/>
      <c r="S94" s="23"/>
      <c r="T94" s="24"/>
      <c r="U94" s="22"/>
      <c r="V94" s="23"/>
      <c r="W94" s="24"/>
      <c r="X94" s="22"/>
      <c r="Y94" s="23"/>
      <c r="Z94" s="24"/>
    </row>
    <row r="95" spans="1:26" ht="15" customHeight="1" thickBot="1">
      <c r="A95" s="441"/>
      <c r="B95" s="431"/>
      <c r="C95" s="582"/>
      <c r="D95" s="584"/>
      <c r="E95" s="586"/>
      <c r="F95" s="614"/>
      <c r="G95" s="608"/>
      <c r="H95" s="588"/>
      <c r="I95" s="22"/>
      <c r="J95" s="23"/>
      <c r="K95" s="23"/>
      <c r="L95" s="23"/>
      <c r="M95" s="23"/>
      <c r="N95" s="24"/>
      <c r="O95" s="22"/>
      <c r="P95" s="23"/>
      <c r="Q95" s="24"/>
      <c r="R95" s="22"/>
      <c r="S95" s="23"/>
      <c r="T95" s="24"/>
      <c r="U95" s="22"/>
      <c r="V95" s="23"/>
      <c r="W95" s="24"/>
      <c r="X95" s="22"/>
      <c r="Y95" s="23"/>
      <c r="Z95" s="24"/>
    </row>
    <row r="96" spans="1:26" ht="14.25" customHeight="1">
      <c r="A96" s="440">
        <v>46</v>
      </c>
      <c r="B96" s="602" t="s">
        <v>187</v>
      </c>
      <c r="C96" s="581"/>
      <c r="D96" s="583"/>
      <c r="E96" s="585"/>
      <c r="F96" s="613"/>
      <c r="G96" s="607"/>
      <c r="H96" s="587"/>
      <c r="I96" s="22"/>
      <c r="J96" s="23"/>
      <c r="K96" s="23"/>
      <c r="L96" s="23"/>
      <c r="M96" s="23"/>
      <c r="N96" s="24"/>
      <c r="O96" s="22"/>
      <c r="P96" s="23"/>
      <c r="Q96" s="24"/>
      <c r="R96" s="22"/>
      <c r="S96" s="23"/>
      <c r="T96" s="24"/>
      <c r="U96" s="22"/>
      <c r="V96" s="23"/>
      <c r="W96" s="24"/>
      <c r="X96" s="22"/>
      <c r="Y96" s="23"/>
      <c r="Z96" s="24"/>
    </row>
    <row r="97" spans="1:26" ht="15" customHeight="1" thickBot="1">
      <c r="A97" s="441"/>
      <c r="B97" s="431"/>
      <c r="C97" s="582"/>
      <c r="D97" s="584"/>
      <c r="E97" s="586"/>
      <c r="F97" s="614"/>
      <c r="G97" s="608"/>
      <c r="H97" s="588"/>
      <c r="I97" s="22"/>
      <c r="J97" s="23"/>
      <c r="K97" s="23"/>
      <c r="L97" s="23"/>
      <c r="M97" s="23"/>
      <c r="N97" s="24"/>
      <c r="O97" s="22"/>
      <c r="P97" s="23"/>
      <c r="Q97" s="24"/>
      <c r="R97" s="22"/>
      <c r="S97" s="23"/>
      <c r="T97" s="24"/>
      <c r="U97" s="22"/>
      <c r="V97" s="23"/>
      <c r="W97" s="24"/>
      <c r="X97" s="22"/>
      <c r="Y97" s="23"/>
      <c r="Z97" s="24"/>
    </row>
    <row r="98" spans="1:26" ht="14.25" customHeight="1">
      <c r="A98" s="440">
        <v>47</v>
      </c>
      <c r="B98" s="602" t="s">
        <v>188</v>
      </c>
      <c r="C98" s="581"/>
      <c r="D98" s="583"/>
      <c r="E98" s="585"/>
      <c r="F98" s="613"/>
      <c r="G98" s="607"/>
      <c r="H98" s="587"/>
      <c r="I98" s="22"/>
      <c r="J98" s="23"/>
      <c r="K98" s="23"/>
      <c r="L98" s="23"/>
      <c r="M98" s="23"/>
      <c r="N98" s="24"/>
      <c r="O98" s="22"/>
      <c r="P98" s="23"/>
      <c r="Q98" s="24"/>
      <c r="R98" s="22"/>
      <c r="S98" s="23"/>
      <c r="T98" s="24"/>
      <c r="U98" s="22"/>
      <c r="V98" s="23"/>
      <c r="W98" s="24"/>
      <c r="X98" s="22"/>
      <c r="Y98" s="23"/>
      <c r="Z98" s="24"/>
    </row>
    <row r="99" spans="1:26" ht="15" customHeight="1" thickBot="1">
      <c r="A99" s="441"/>
      <c r="B99" s="431"/>
      <c r="C99" s="582"/>
      <c r="D99" s="584"/>
      <c r="E99" s="586"/>
      <c r="F99" s="614"/>
      <c r="G99" s="608"/>
      <c r="H99" s="588"/>
      <c r="I99" s="22"/>
      <c r="J99" s="23"/>
      <c r="K99" s="23"/>
      <c r="L99" s="23"/>
      <c r="M99" s="23"/>
      <c r="N99" s="24"/>
      <c r="O99" s="22"/>
      <c r="P99" s="23"/>
      <c r="Q99" s="24"/>
      <c r="R99" s="22"/>
      <c r="S99" s="23"/>
      <c r="T99" s="24"/>
      <c r="U99" s="22"/>
      <c r="V99" s="23"/>
      <c r="W99" s="24"/>
      <c r="X99" s="22"/>
      <c r="Y99" s="23"/>
      <c r="Z99" s="24"/>
    </row>
    <row r="100" spans="1:26" ht="14.25" customHeight="1">
      <c r="A100" s="440">
        <v>48</v>
      </c>
      <c r="B100" s="602" t="s">
        <v>189</v>
      </c>
      <c r="C100" s="581"/>
      <c r="D100" s="583"/>
      <c r="E100" s="585"/>
      <c r="F100" s="613"/>
      <c r="G100" s="607"/>
      <c r="H100" s="587"/>
      <c r="I100" s="22"/>
      <c r="J100" s="23"/>
      <c r="K100" s="23"/>
      <c r="L100" s="23"/>
      <c r="M100" s="23"/>
      <c r="N100" s="24"/>
      <c r="O100" s="22"/>
      <c r="P100" s="23"/>
      <c r="Q100" s="24"/>
      <c r="R100" s="22"/>
      <c r="S100" s="23"/>
      <c r="T100" s="24"/>
      <c r="U100" s="22"/>
      <c r="V100" s="23"/>
      <c r="W100" s="24"/>
      <c r="X100" s="22"/>
      <c r="Y100" s="23"/>
      <c r="Z100" s="24"/>
    </row>
    <row r="101" spans="1:26" ht="15" customHeight="1" thickBot="1">
      <c r="A101" s="441"/>
      <c r="B101" s="431"/>
      <c r="C101" s="582"/>
      <c r="D101" s="584"/>
      <c r="E101" s="586"/>
      <c r="F101" s="614"/>
      <c r="G101" s="608"/>
      <c r="H101" s="588"/>
      <c r="I101" s="22"/>
      <c r="J101" s="23"/>
      <c r="K101" s="23"/>
      <c r="L101" s="23"/>
      <c r="M101" s="23"/>
      <c r="N101" s="24"/>
      <c r="O101" s="22"/>
      <c r="P101" s="23"/>
      <c r="Q101" s="24"/>
      <c r="R101" s="22"/>
      <c r="S101" s="23"/>
      <c r="T101" s="24"/>
      <c r="U101" s="22"/>
      <c r="V101" s="23"/>
      <c r="W101" s="24"/>
      <c r="X101" s="22"/>
      <c r="Y101" s="23"/>
      <c r="Z101" s="24"/>
    </row>
    <row r="102" spans="1:26" ht="14.25" customHeight="1">
      <c r="A102" s="440">
        <v>49</v>
      </c>
      <c r="B102" s="602" t="s">
        <v>190</v>
      </c>
      <c r="C102" s="581"/>
      <c r="D102" s="583"/>
      <c r="E102" s="585"/>
      <c r="F102" s="613"/>
      <c r="G102" s="607"/>
      <c r="H102" s="587"/>
      <c r="I102" s="22"/>
      <c r="J102" s="23"/>
      <c r="K102" s="23"/>
      <c r="L102" s="23"/>
      <c r="M102" s="23"/>
      <c r="N102" s="24"/>
      <c r="O102" s="22"/>
      <c r="P102" s="23"/>
      <c r="Q102" s="24"/>
      <c r="R102" s="22"/>
      <c r="S102" s="23"/>
      <c r="T102" s="24"/>
      <c r="U102" s="22"/>
      <c r="V102" s="23"/>
      <c r="W102" s="24"/>
      <c r="X102" s="22"/>
      <c r="Y102" s="23"/>
      <c r="Z102" s="24"/>
    </row>
    <row r="103" spans="1:26" ht="15" customHeight="1" thickBot="1">
      <c r="A103" s="441"/>
      <c r="B103" s="431"/>
      <c r="C103" s="582"/>
      <c r="D103" s="584"/>
      <c r="E103" s="586"/>
      <c r="F103" s="614"/>
      <c r="G103" s="608"/>
      <c r="H103" s="588"/>
      <c r="I103" s="22"/>
      <c r="J103" s="23"/>
      <c r="K103" s="23"/>
      <c r="L103" s="23"/>
      <c r="M103" s="23"/>
      <c r="N103" s="24"/>
      <c r="O103" s="22"/>
      <c r="P103" s="23"/>
      <c r="Q103" s="24"/>
      <c r="R103" s="22"/>
      <c r="S103" s="23"/>
      <c r="T103" s="24"/>
      <c r="U103" s="22"/>
      <c r="V103" s="23"/>
      <c r="W103" s="24"/>
      <c r="X103" s="22"/>
      <c r="Y103" s="23"/>
      <c r="Z103" s="24"/>
    </row>
    <row r="104" spans="1:26" ht="14.25" customHeight="1">
      <c r="A104" s="440">
        <v>50</v>
      </c>
      <c r="B104" s="602" t="s">
        <v>191</v>
      </c>
      <c r="C104" s="581"/>
      <c r="D104" s="583"/>
      <c r="E104" s="585"/>
      <c r="F104" s="613"/>
      <c r="G104" s="607"/>
      <c r="H104" s="587"/>
      <c r="I104" s="22"/>
      <c r="J104" s="23"/>
      <c r="K104" s="23"/>
      <c r="L104" s="23"/>
      <c r="M104" s="23"/>
      <c r="N104" s="24"/>
      <c r="O104" s="22"/>
      <c r="P104" s="23"/>
      <c r="Q104" s="24"/>
      <c r="R104" s="22"/>
      <c r="S104" s="23"/>
      <c r="T104" s="24"/>
      <c r="U104" s="22"/>
      <c r="V104" s="23"/>
      <c r="W104" s="24"/>
      <c r="X104" s="22"/>
      <c r="Y104" s="23"/>
      <c r="Z104" s="24"/>
    </row>
    <row r="105" spans="1:26" ht="15" customHeight="1" thickBot="1">
      <c r="A105" s="441"/>
      <c r="B105" s="431"/>
      <c r="C105" s="582"/>
      <c r="D105" s="584"/>
      <c r="E105" s="586"/>
      <c r="F105" s="614"/>
      <c r="G105" s="608"/>
      <c r="H105" s="588"/>
      <c r="I105" s="22"/>
      <c r="J105" s="23"/>
      <c r="K105" s="23"/>
      <c r="L105" s="23"/>
      <c r="M105" s="23"/>
      <c r="N105" s="24"/>
      <c r="O105" s="22"/>
      <c r="P105" s="23"/>
      <c r="Q105" s="24"/>
      <c r="R105" s="22"/>
      <c r="S105" s="23"/>
      <c r="T105" s="24"/>
      <c r="U105" s="22"/>
      <c r="V105" s="23"/>
      <c r="W105" s="24"/>
      <c r="X105" s="22"/>
      <c r="Y105" s="23"/>
      <c r="Z105" s="24"/>
    </row>
    <row r="106" spans="1:26">
      <c r="G106" s="17"/>
      <c r="H106" s="17"/>
      <c r="P106" s="13"/>
    </row>
    <row r="111" spans="1:26">
      <c r="P111" s="17"/>
      <c r="V111" s="17"/>
      <c r="W111" s="17"/>
    </row>
  </sheetData>
  <customSheetViews>
    <customSheetView guid="{DEB99525-087C-4E9D-99B6-98ABB9092D06}" scale="80" showPageBreaks="1" printArea="1" view="pageBreakPreview">
      <pane xSplit="8" ySplit="5" topLeftCell="I6" activePane="bottomRight" state="frozen"/>
      <selection pane="bottomRight" activeCell="M13" sqref="M13"/>
      <rowBreaks count="2" manualBreakCount="2">
        <brk id="55" max="21" man="1"/>
        <brk id="109" max="16383" man="1"/>
      </rowBreaks>
      <pageMargins left="0.7" right="0.7" top="0.75" bottom="0.75" header="0.3" footer="0.3"/>
      <pageSetup paperSize="9" scale="39" orientation="portrait" horizontalDpi="300" verticalDpi="300" r:id="rId1"/>
    </customSheetView>
    <customSheetView guid="{A443224D-5243-475A-A526-95A2D3DFA952}" scale="80" showPageBreaks="1" printArea="1" view="pageBreakPreview">
      <pane xSplit="8" ySplit="5" topLeftCell="I72" activePane="bottomRight" state="frozen"/>
      <selection pane="bottomRight" activeCell="D2" sqref="D2:H2"/>
      <rowBreaks count="2" manualBreakCount="2">
        <brk id="55" max="21" man="1"/>
        <brk id="105" max="16383" man="1"/>
      </rowBreaks>
      <pageMargins left="0.7" right="0.7" top="0.75" bottom="0.75" header="0.3" footer="0.3"/>
      <pageSetup paperSize="9" scale="39" orientation="portrait" horizontalDpi="300" verticalDpi="300" r:id="rId2"/>
    </customSheetView>
  </customSheetViews>
  <mergeCells count="422">
    <mergeCell ref="G42:G43"/>
    <mergeCell ref="G44:G45"/>
    <mergeCell ref="G46:G47"/>
    <mergeCell ref="G26:G27"/>
    <mergeCell ref="G28:G29"/>
    <mergeCell ref="G20:G21"/>
    <mergeCell ref="G22:G23"/>
    <mergeCell ref="G24:G25"/>
    <mergeCell ref="G48:G49"/>
    <mergeCell ref="G66:G67"/>
    <mergeCell ref="G68:G69"/>
    <mergeCell ref="G70:G71"/>
    <mergeCell ref="G72:G73"/>
    <mergeCell ref="G74:G75"/>
    <mergeCell ref="G76:G77"/>
    <mergeCell ref="G54:G55"/>
    <mergeCell ref="G56:G57"/>
    <mergeCell ref="G58:G59"/>
    <mergeCell ref="G60:G61"/>
    <mergeCell ref="G62:G63"/>
    <mergeCell ref="G64:G65"/>
    <mergeCell ref="G104:G105"/>
    <mergeCell ref="G86:G87"/>
    <mergeCell ref="G88:G89"/>
    <mergeCell ref="G90:G91"/>
    <mergeCell ref="G92:G93"/>
    <mergeCell ref="G94:G95"/>
    <mergeCell ref="G96:G97"/>
    <mergeCell ref="G78:G79"/>
    <mergeCell ref="G80:G81"/>
    <mergeCell ref="G82:G83"/>
    <mergeCell ref="G84:G85"/>
    <mergeCell ref="G98:G99"/>
    <mergeCell ref="G100:G101"/>
    <mergeCell ref="G102:G103"/>
    <mergeCell ref="G50:G51"/>
    <mergeCell ref="G52:G53"/>
    <mergeCell ref="G30:G31"/>
    <mergeCell ref="G32:G33"/>
    <mergeCell ref="G34:G35"/>
    <mergeCell ref="G36:G37"/>
    <mergeCell ref="G38:G39"/>
    <mergeCell ref="G40:G41"/>
    <mergeCell ref="F100:F101"/>
    <mergeCell ref="F72:F73"/>
    <mergeCell ref="F74:F75"/>
    <mergeCell ref="F76:F77"/>
    <mergeCell ref="F78:F79"/>
    <mergeCell ref="F80:F81"/>
    <mergeCell ref="F82:F83"/>
    <mergeCell ref="F60:F61"/>
    <mergeCell ref="F62:F63"/>
    <mergeCell ref="F64:F65"/>
    <mergeCell ref="F66:F67"/>
    <mergeCell ref="F68:F69"/>
    <mergeCell ref="F70:F71"/>
    <mergeCell ref="F48:F49"/>
    <mergeCell ref="F50:F51"/>
    <mergeCell ref="F52:F53"/>
    <mergeCell ref="F58:F59"/>
    <mergeCell ref="F36:F37"/>
    <mergeCell ref="F38:F39"/>
    <mergeCell ref="F40:F41"/>
    <mergeCell ref="F42:F43"/>
    <mergeCell ref="F44:F45"/>
    <mergeCell ref="F46:F47"/>
    <mergeCell ref="F102:F103"/>
    <mergeCell ref="F104:F105"/>
    <mergeCell ref="F84:F85"/>
    <mergeCell ref="F86:F87"/>
    <mergeCell ref="F88:F89"/>
    <mergeCell ref="F90:F91"/>
    <mergeCell ref="F92:F93"/>
    <mergeCell ref="F94:F95"/>
    <mergeCell ref="F96:F97"/>
    <mergeCell ref="F98:F99"/>
    <mergeCell ref="F34:F35"/>
    <mergeCell ref="F12:F13"/>
    <mergeCell ref="F14:F15"/>
    <mergeCell ref="F16:F17"/>
    <mergeCell ref="F18:F19"/>
    <mergeCell ref="F20:F21"/>
    <mergeCell ref="F22:F23"/>
    <mergeCell ref="F54:F55"/>
    <mergeCell ref="F56:F57"/>
    <mergeCell ref="F10:F11"/>
    <mergeCell ref="G8:G9"/>
    <mergeCell ref="G10:G11"/>
    <mergeCell ref="G12:G13"/>
    <mergeCell ref="F24:F25"/>
    <mergeCell ref="F26:F27"/>
    <mergeCell ref="F28:F29"/>
    <mergeCell ref="F30:F31"/>
    <mergeCell ref="F32:F33"/>
    <mergeCell ref="G14:G15"/>
    <mergeCell ref="G16:G17"/>
    <mergeCell ref="G18:G19"/>
    <mergeCell ref="A100:A101"/>
    <mergeCell ref="B100:B101"/>
    <mergeCell ref="A102:A103"/>
    <mergeCell ref="B102:B103"/>
    <mergeCell ref="A104:A105"/>
    <mergeCell ref="B104:B105"/>
    <mergeCell ref="A94:A95"/>
    <mergeCell ref="B94:B95"/>
    <mergeCell ref="A96:A97"/>
    <mergeCell ref="B96:B97"/>
    <mergeCell ref="A98:A99"/>
    <mergeCell ref="B98:B99"/>
    <mergeCell ref="A88:A89"/>
    <mergeCell ref="B88:B89"/>
    <mergeCell ref="A90:A91"/>
    <mergeCell ref="B90:B91"/>
    <mergeCell ref="A92:A93"/>
    <mergeCell ref="B92:B93"/>
    <mergeCell ref="A82:A83"/>
    <mergeCell ref="B82:B83"/>
    <mergeCell ref="A84:A85"/>
    <mergeCell ref="B84:B85"/>
    <mergeCell ref="A86:A87"/>
    <mergeCell ref="B86:B87"/>
    <mergeCell ref="A76:A77"/>
    <mergeCell ref="B76:B77"/>
    <mergeCell ref="A78:A79"/>
    <mergeCell ref="B78:B79"/>
    <mergeCell ref="A80:A81"/>
    <mergeCell ref="B80:B81"/>
    <mergeCell ref="A70:A71"/>
    <mergeCell ref="B70:B71"/>
    <mergeCell ref="A72:A73"/>
    <mergeCell ref="B72:B73"/>
    <mergeCell ref="A74:A75"/>
    <mergeCell ref="B74:B75"/>
    <mergeCell ref="A64:A65"/>
    <mergeCell ref="B64:B65"/>
    <mergeCell ref="A66:A67"/>
    <mergeCell ref="B66:B67"/>
    <mergeCell ref="A68:A69"/>
    <mergeCell ref="B68:B69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46:A47"/>
    <mergeCell ref="B46:B47"/>
    <mergeCell ref="A48:A49"/>
    <mergeCell ref="B48:B49"/>
    <mergeCell ref="A50:A51"/>
    <mergeCell ref="B50:B51"/>
    <mergeCell ref="A40:A41"/>
    <mergeCell ref="B40:B41"/>
    <mergeCell ref="A42:A43"/>
    <mergeCell ref="B42:B43"/>
    <mergeCell ref="A44:A45"/>
    <mergeCell ref="B44:B45"/>
    <mergeCell ref="A34:A35"/>
    <mergeCell ref="B34:B35"/>
    <mergeCell ref="A36:A37"/>
    <mergeCell ref="B36:B37"/>
    <mergeCell ref="A38:A39"/>
    <mergeCell ref="B38:B39"/>
    <mergeCell ref="A28:A29"/>
    <mergeCell ref="B28:B29"/>
    <mergeCell ref="A30:A31"/>
    <mergeCell ref="B30:B31"/>
    <mergeCell ref="A32:A33"/>
    <mergeCell ref="B32:B33"/>
    <mergeCell ref="A22:A23"/>
    <mergeCell ref="B22:B23"/>
    <mergeCell ref="A24:A25"/>
    <mergeCell ref="B24:B25"/>
    <mergeCell ref="A26:A27"/>
    <mergeCell ref="B26:B27"/>
    <mergeCell ref="A16:A17"/>
    <mergeCell ref="B16:B17"/>
    <mergeCell ref="A18:A19"/>
    <mergeCell ref="B18:B19"/>
    <mergeCell ref="A20:A21"/>
    <mergeCell ref="B20:B21"/>
    <mergeCell ref="A10:A11"/>
    <mergeCell ref="B10:B11"/>
    <mergeCell ref="A12:A13"/>
    <mergeCell ref="B12:B13"/>
    <mergeCell ref="A14:A15"/>
    <mergeCell ref="B14:B15"/>
    <mergeCell ref="A4:A5"/>
    <mergeCell ref="B4:B5"/>
    <mergeCell ref="A6:A7"/>
    <mergeCell ref="B6:B7"/>
    <mergeCell ref="A8:A9"/>
    <mergeCell ref="B8:B9"/>
    <mergeCell ref="A1:Z1"/>
    <mergeCell ref="X2:Z2"/>
    <mergeCell ref="A3:B3"/>
    <mergeCell ref="I3:Z3"/>
    <mergeCell ref="K2:P2"/>
    <mergeCell ref="I2:J2"/>
    <mergeCell ref="F3:H3"/>
    <mergeCell ref="C3:E3"/>
    <mergeCell ref="A2:C2"/>
    <mergeCell ref="D2:H2"/>
    <mergeCell ref="H6:H7"/>
    <mergeCell ref="H8:H9"/>
    <mergeCell ref="C5:E5"/>
    <mergeCell ref="H4:H5"/>
    <mergeCell ref="X4:Z4"/>
    <mergeCell ref="I4:N4"/>
    <mergeCell ref="Q2:W2"/>
    <mergeCell ref="O4:Q4"/>
    <mergeCell ref="R4:T4"/>
    <mergeCell ref="F4:F5"/>
    <mergeCell ref="G4:G5"/>
    <mergeCell ref="F6:F7"/>
    <mergeCell ref="G6:G7"/>
    <mergeCell ref="F8:F9"/>
    <mergeCell ref="U4:W4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42:H43"/>
    <mergeCell ref="H44:H45"/>
    <mergeCell ref="H46:H47"/>
    <mergeCell ref="H48:H49"/>
    <mergeCell ref="H50:H51"/>
    <mergeCell ref="H52:H53"/>
    <mergeCell ref="H54:H55"/>
    <mergeCell ref="H56:H57"/>
    <mergeCell ref="H58:H59"/>
    <mergeCell ref="H60:H61"/>
    <mergeCell ref="H62:H63"/>
    <mergeCell ref="H64:H65"/>
    <mergeCell ref="H86:H87"/>
    <mergeCell ref="H88:H89"/>
    <mergeCell ref="H66:H67"/>
    <mergeCell ref="H68:H69"/>
    <mergeCell ref="H70:H71"/>
    <mergeCell ref="H72:H73"/>
    <mergeCell ref="H74:H75"/>
    <mergeCell ref="H76:H77"/>
    <mergeCell ref="H90:H91"/>
    <mergeCell ref="H92:H93"/>
    <mergeCell ref="H94:H95"/>
    <mergeCell ref="H96:H97"/>
    <mergeCell ref="H98:H99"/>
    <mergeCell ref="H100:H101"/>
    <mergeCell ref="C6:C7"/>
    <mergeCell ref="D6:D7"/>
    <mergeCell ref="E6:E7"/>
    <mergeCell ref="C20:C21"/>
    <mergeCell ref="D20:D21"/>
    <mergeCell ref="E20:E21"/>
    <mergeCell ref="C22:C23"/>
    <mergeCell ref="D22:D23"/>
    <mergeCell ref="E22:E23"/>
    <mergeCell ref="C24:C25"/>
    <mergeCell ref="D24:D25"/>
    <mergeCell ref="E24:E25"/>
    <mergeCell ref="C26:C27"/>
    <mergeCell ref="D26:D27"/>
    <mergeCell ref="E26:E27"/>
    <mergeCell ref="C28:C29"/>
    <mergeCell ref="D28:D29"/>
    <mergeCell ref="E28:E29"/>
    <mergeCell ref="H102:H103"/>
    <mergeCell ref="H104:H105"/>
    <mergeCell ref="H78:H79"/>
    <mergeCell ref="H80:H81"/>
    <mergeCell ref="H82:H83"/>
    <mergeCell ref="H84:H85"/>
    <mergeCell ref="C8:C9"/>
    <mergeCell ref="D8:D9"/>
    <mergeCell ref="E8:E9"/>
    <mergeCell ref="C10:C11"/>
    <mergeCell ref="D10:D11"/>
    <mergeCell ref="E10:E11"/>
    <mergeCell ref="C12:C13"/>
    <mergeCell ref="D12:D13"/>
    <mergeCell ref="E12:E13"/>
    <mergeCell ref="C14:C15"/>
    <mergeCell ref="D14:D15"/>
    <mergeCell ref="E14:E15"/>
    <mergeCell ref="C16:C17"/>
    <mergeCell ref="D16:D17"/>
    <mergeCell ref="E16:E17"/>
    <mergeCell ref="C18:C19"/>
    <mergeCell ref="D18:D19"/>
    <mergeCell ref="E18:E19"/>
    <mergeCell ref="C30:C31"/>
    <mergeCell ref="D30:D31"/>
    <mergeCell ref="E30:E31"/>
    <mergeCell ref="C32:C33"/>
    <mergeCell ref="D32:D33"/>
    <mergeCell ref="E32:E33"/>
    <mergeCell ref="C34:C35"/>
    <mergeCell ref="D34:D35"/>
    <mergeCell ref="E34:E35"/>
    <mergeCell ref="C36:C37"/>
    <mergeCell ref="D36:D37"/>
    <mergeCell ref="E36:E37"/>
    <mergeCell ref="C38:C39"/>
    <mergeCell ref="D38:D39"/>
    <mergeCell ref="E38:E39"/>
    <mergeCell ref="C40:C41"/>
    <mergeCell ref="D40:D41"/>
    <mergeCell ref="E40:E41"/>
    <mergeCell ref="C42:C43"/>
    <mergeCell ref="D42:D43"/>
    <mergeCell ref="E42:E43"/>
    <mergeCell ref="C44:C45"/>
    <mergeCell ref="D44:D45"/>
    <mergeCell ref="E44:E45"/>
    <mergeCell ref="C46:C47"/>
    <mergeCell ref="D46:D47"/>
    <mergeCell ref="E46:E47"/>
    <mergeCell ref="C48:C49"/>
    <mergeCell ref="D48:D49"/>
    <mergeCell ref="E48:E49"/>
    <mergeCell ref="C50:C51"/>
    <mergeCell ref="D50:D51"/>
    <mergeCell ref="E50:E51"/>
    <mergeCell ref="C52:C53"/>
    <mergeCell ref="D52:D53"/>
    <mergeCell ref="E52:E53"/>
    <mergeCell ref="C54:C55"/>
    <mergeCell ref="D54:D55"/>
    <mergeCell ref="E54:E55"/>
    <mergeCell ref="C56:C57"/>
    <mergeCell ref="D56:D57"/>
    <mergeCell ref="E56:E57"/>
    <mergeCell ref="C58:C59"/>
    <mergeCell ref="D58:D59"/>
    <mergeCell ref="E58:E59"/>
    <mergeCell ref="C60:C61"/>
    <mergeCell ref="D60:D61"/>
    <mergeCell ref="E60:E61"/>
    <mergeCell ref="C62:C63"/>
    <mergeCell ref="D62:D63"/>
    <mergeCell ref="E62:E63"/>
    <mergeCell ref="C64:C65"/>
    <mergeCell ref="D64:D65"/>
    <mergeCell ref="E64:E65"/>
    <mergeCell ref="C66:C67"/>
    <mergeCell ref="D66:D67"/>
    <mergeCell ref="E66:E67"/>
    <mergeCell ref="C68:C69"/>
    <mergeCell ref="D68:D69"/>
    <mergeCell ref="E68:E69"/>
    <mergeCell ref="C70:C71"/>
    <mergeCell ref="D70:D71"/>
    <mergeCell ref="E70:E71"/>
    <mergeCell ref="C72:C73"/>
    <mergeCell ref="D72:D73"/>
    <mergeCell ref="E72:E73"/>
    <mergeCell ref="C74:C75"/>
    <mergeCell ref="D74:D75"/>
    <mergeCell ref="E74:E75"/>
    <mergeCell ref="C76:C77"/>
    <mergeCell ref="D76:D77"/>
    <mergeCell ref="E76:E77"/>
    <mergeCell ref="C78:C79"/>
    <mergeCell ref="D78:D79"/>
    <mergeCell ref="E78:E79"/>
    <mergeCell ref="C80:C81"/>
    <mergeCell ref="D80:D81"/>
    <mergeCell ref="E80:E81"/>
    <mergeCell ref="C82:C83"/>
    <mergeCell ref="D82:D83"/>
    <mergeCell ref="E82:E83"/>
    <mergeCell ref="C84:C85"/>
    <mergeCell ref="D84:D85"/>
    <mergeCell ref="E84:E85"/>
    <mergeCell ref="C86:C87"/>
    <mergeCell ref="D86:D87"/>
    <mergeCell ref="E86:E87"/>
    <mergeCell ref="C88:C89"/>
    <mergeCell ref="D88:D89"/>
    <mergeCell ref="E88:E89"/>
    <mergeCell ref="C90:C91"/>
    <mergeCell ref="D90:D91"/>
    <mergeCell ref="E90:E91"/>
    <mergeCell ref="C92:C93"/>
    <mergeCell ref="D92:D93"/>
    <mergeCell ref="E92:E93"/>
    <mergeCell ref="C94:C95"/>
    <mergeCell ref="D94:D95"/>
    <mergeCell ref="E94:E95"/>
    <mergeCell ref="C96:C97"/>
    <mergeCell ref="D96:D97"/>
    <mergeCell ref="E96:E97"/>
    <mergeCell ref="C98:C99"/>
    <mergeCell ref="D98:D99"/>
    <mergeCell ref="E98:E99"/>
    <mergeCell ref="C104:C105"/>
    <mergeCell ref="D104:D105"/>
    <mergeCell ref="E104:E105"/>
    <mergeCell ref="C100:C101"/>
    <mergeCell ref="D100:D101"/>
    <mergeCell ref="E100:E101"/>
    <mergeCell ref="C102:C103"/>
    <mergeCell ref="D102:D103"/>
    <mergeCell ref="E102:E103"/>
  </mergeCells>
  <pageMargins left="0.7" right="0.7" top="0.75" bottom="0.75" header="0.3" footer="0.3"/>
  <pageSetup paperSize="9" scale="39" orientation="portrait" horizontalDpi="300" verticalDpi="300" r:id="rId3"/>
  <rowBreaks count="2" manualBreakCount="2">
    <brk id="55" max="21" man="1"/>
    <brk id="105" max="16383" man="1"/>
  </rowBreaks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0"/>
  <sheetViews>
    <sheetView view="pageBreakPreview" zoomScale="80" zoomScaleNormal="100" zoomScaleSheetLayoutView="80" workbookViewId="0">
      <selection activeCell="K32" sqref="K32"/>
    </sheetView>
  </sheetViews>
  <sheetFormatPr defaultRowHeight="14.25"/>
  <cols>
    <col min="1" max="1" width="18.125" customWidth="1"/>
    <col min="2" max="2" width="4.25" customWidth="1"/>
    <col min="3" max="3" width="16.625" customWidth="1"/>
    <col min="4" max="4" width="3.5" customWidth="1"/>
    <col min="5" max="5" width="16.625" customWidth="1"/>
    <col min="6" max="6" width="3.75" customWidth="1"/>
    <col min="7" max="7" width="16.625" customWidth="1"/>
    <col min="8" max="8" width="3.5" customWidth="1"/>
    <col min="9" max="9" width="16.625" customWidth="1"/>
    <col min="10" max="10" width="3.875" customWidth="1"/>
    <col min="11" max="11" width="16.625" customWidth="1"/>
  </cols>
  <sheetData>
    <row r="1" spans="1:11" ht="15.75">
      <c r="A1" s="620" t="s">
        <v>41</v>
      </c>
      <c r="B1" s="621"/>
      <c r="C1" s="622"/>
      <c r="D1" s="622"/>
      <c r="E1" s="622"/>
      <c r="F1" s="622"/>
      <c r="G1" s="622"/>
      <c r="H1" s="622"/>
      <c r="I1" s="622"/>
      <c r="J1" s="623"/>
      <c r="K1" s="624"/>
    </row>
    <row r="2" spans="1:11" ht="15.75">
      <c r="A2" s="25" t="s">
        <v>42</v>
      </c>
      <c r="B2" s="628" t="s">
        <v>43</v>
      </c>
      <c r="C2" s="629"/>
      <c r="D2" s="50"/>
      <c r="E2" s="26" t="s">
        <v>44</v>
      </c>
      <c r="F2" s="42"/>
      <c r="G2" s="26" t="s">
        <v>45</v>
      </c>
      <c r="H2" s="42"/>
      <c r="I2" s="26" t="s">
        <v>46</v>
      </c>
      <c r="J2" s="53"/>
      <c r="K2" s="27" t="s">
        <v>47</v>
      </c>
    </row>
    <row r="3" spans="1:11" ht="15.75">
      <c r="A3" s="28"/>
      <c r="B3" s="630"/>
      <c r="C3" s="631"/>
      <c r="D3" s="51"/>
      <c r="E3" s="29"/>
      <c r="F3" s="29"/>
      <c r="G3" s="29"/>
      <c r="H3" s="29"/>
      <c r="I3" s="29"/>
      <c r="J3" s="52"/>
      <c r="K3" s="30"/>
    </row>
    <row r="4" spans="1:11" ht="15.75">
      <c r="A4" s="625" t="s">
        <v>113</v>
      </c>
      <c r="B4" s="616"/>
      <c r="C4" s="626"/>
      <c r="D4" s="626"/>
      <c r="E4" s="626"/>
      <c r="F4" s="626"/>
      <c r="G4" s="626"/>
      <c r="H4" s="626"/>
      <c r="I4" s="626"/>
      <c r="J4" s="615"/>
      <c r="K4" s="627"/>
    </row>
    <row r="5" spans="1:11" ht="15.75">
      <c r="A5" s="25" t="s">
        <v>48</v>
      </c>
      <c r="B5" s="615" t="s">
        <v>49</v>
      </c>
      <c r="C5" s="616"/>
      <c r="D5" s="46"/>
      <c r="E5" s="26" t="s">
        <v>50</v>
      </c>
      <c r="F5" s="42"/>
      <c r="G5" s="26" t="s">
        <v>51</v>
      </c>
      <c r="H5" s="42"/>
      <c r="I5" s="26" t="s">
        <v>52</v>
      </c>
      <c r="J5" s="53"/>
      <c r="K5" s="27" t="s">
        <v>53</v>
      </c>
    </row>
    <row r="6" spans="1:11" ht="15.75">
      <c r="A6" s="625" t="s">
        <v>54</v>
      </c>
      <c r="B6" s="615" t="s">
        <v>55</v>
      </c>
      <c r="C6" s="616"/>
      <c r="D6" s="46"/>
      <c r="E6" s="26" t="s">
        <v>56</v>
      </c>
      <c r="F6" s="42"/>
      <c r="G6" s="26" t="s">
        <v>57</v>
      </c>
      <c r="H6" s="42"/>
      <c r="I6" s="26" t="s">
        <v>56</v>
      </c>
      <c r="J6" s="53"/>
      <c r="K6" s="27" t="s">
        <v>58</v>
      </c>
    </row>
    <row r="7" spans="1:11" ht="15.75">
      <c r="A7" s="625"/>
      <c r="B7" s="615" t="s">
        <v>59</v>
      </c>
      <c r="C7" s="616"/>
      <c r="D7" s="46"/>
      <c r="E7" s="26" t="s">
        <v>57</v>
      </c>
      <c r="F7" s="42"/>
      <c r="G7" s="26" t="s">
        <v>60</v>
      </c>
      <c r="H7" s="42"/>
      <c r="I7" s="26" t="s">
        <v>58</v>
      </c>
      <c r="J7" s="53"/>
      <c r="K7" s="27" t="s">
        <v>57</v>
      </c>
    </row>
    <row r="8" spans="1:11" ht="15.75">
      <c r="A8" s="625" t="s">
        <v>61</v>
      </c>
      <c r="B8" s="615" t="s">
        <v>55</v>
      </c>
      <c r="C8" s="616"/>
      <c r="D8" s="46"/>
      <c r="E8" s="26" t="s">
        <v>62</v>
      </c>
      <c r="F8" s="42"/>
      <c r="G8" s="26" t="s">
        <v>56</v>
      </c>
      <c r="H8" s="42"/>
      <c r="I8" s="26" t="s">
        <v>63</v>
      </c>
      <c r="J8" s="53"/>
      <c r="K8" s="27" t="s">
        <v>56</v>
      </c>
    </row>
    <row r="9" spans="1:11" ht="15.75">
      <c r="A9" s="625"/>
      <c r="B9" s="615" t="s">
        <v>59</v>
      </c>
      <c r="C9" s="616"/>
      <c r="D9" s="46"/>
      <c r="E9" s="26" t="s">
        <v>58</v>
      </c>
      <c r="F9" s="42"/>
      <c r="G9" s="26" t="s">
        <v>58</v>
      </c>
      <c r="H9" s="42"/>
      <c r="I9" s="26" t="s">
        <v>56</v>
      </c>
      <c r="J9" s="53"/>
      <c r="K9" s="27" t="s">
        <v>58</v>
      </c>
    </row>
    <row r="10" spans="1:11" ht="15.75">
      <c r="A10" s="625" t="s">
        <v>64</v>
      </c>
      <c r="B10" s="616"/>
      <c r="C10" s="626"/>
      <c r="D10" s="626"/>
      <c r="E10" s="626"/>
      <c r="F10" s="626"/>
      <c r="G10" s="626"/>
      <c r="H10" s="626"/>
      <c r="I10" s="626"/>
      <c r="J10" s="615"/>
      <c r="K10" s="627"/>
    </row>
    <row r="11" spans="1:11" ht="15.75">
      <c r="A11" s="625" t="s">
        <v>65</v>
      </c>
      <c r="B11" s="616"/>
      <c r="C11" s="626"/>
      <c r="D11" s="626"/>
      <c r="E11" s="626"/>
      <c r="F11" s="626"/>
      <c r="G11" s="626"/>
      <c r="H11" s="626"/>
      <c r="I11" s="626"/>
      <c r="J11" s="615"/>
      <c r="K11" s="627"/>
    </row>
    <row r="12" spans="1:11" ht="15.75">
      <c r="A12" s="25" t="s">
        <v>49</v>
      </c>
      <c r="B12" s="45"/>
      <c r="C12" s="26" t="s">
        <v>66</v>
      </c>
      <c r="D12" s="42"/>
      <c r="E12" s="26" t="s">
        <v>67</v>
      </c>
      <c r="F12" s="42"/>
      <c r="G12" s="26" t="s">
        <v>68</v>
      </c>
      <c r="H12" s="42"/>
      <c r="I12" s="26" t="s">
        <v>69</v>
      </c>
      <c r="J12" s="53"/>
      <c r="K12" s="27" t="s">
        <v>70</v>
      </c>
    </row>
    <row r="13" spans="1:11" ht="15.75">
      <c r="A13" s="44" t="s">
        <v>86</v>
      </c>
      <c r="B13" s="47"/>
      <c r="C13" s="41" t="s">
        <v>83</v>
      </c>
      <c r="D13" s="42"/>
      <c r="E13" s="41" t="s">
        <v>84</v>
      </c>
      <c r="F13" s="42"/>
      <c r="G13" s="41" t="s">
        <v>85</v>
      </c>
      <c r="H13" s="42"/>
      <c r="I13" s="41" t="s">
        <v>85</v>
      </c>
      <c r="J13" s="42"/>
      <c r="K13" s="41" t="s">
        <v>85</v>
      </c>
    </row>
    <row r="14" spans="1:11" ht="15.75">
      <c r="A14" s="25" t="s">
        <v>55</v>
      </c>
      <c r="B14" s="45"/>
      <c r="C14" s="26" t="s">
        <v>47</v>
      </c>
      <c r="D14" s="42"/>
      <c r="E14" s="41" t="s">
        <v>87</v>
      </c>
      <c r="F14" s="42"/>
      <c r="G14" s="41" t="s">
        <v>89</v>
      </c>
      <c r="H14" s="42"/>
      <c r="I14" s="41" t="s">
        <v>90</v>
      </c>
      <c r="J14" s="53"/>
      <c r="K14" s="27" t="s">
        <v>71</v>
      </c>
    </row>
    <row r="15" spans="1:11" ht="15.75">
      <c r="A15" s="25" t="s">
        <v>59</v>
      </c>
      <c r="B15" s="45"/>
      <c r="C15" s="26" t="s">
        <v>47</v>
      </c>
      <c r="D15" s="42"/>
      <c r="E15" s="41" t="s">
        <v>88</v>
      </c>
      <c r="F15" s="42"/>
      <c r="G15" s="41" t="s">
        <v>92</v>
      </c>
      <c r="H15" s="42"/>
      <c r="I15" s="41" t="s">
        <v>91</v>
      </c>
      <c r="J15" s="53"/>
      <c r="K15" s="27" t="s">
        <v>71</v>
      </c>
    </row>
    <row r="16" spans="1:11" ht="15.75">
      <c r="A16" s="625" t="s">
        <v>72</v>
      </c>
      <c r="B16" s="616"/>
      <c r="C16" s="626"/>
      <c r="D16" s="626"/>
      <c r="E16" s="626"/>
      <c r="F16" s="626"/>
      <c r="G16" s="626"/>
      <c r="H16" s="626"/>
      <c r="I16" s="626"/>
      <c r="J16" s="615"/>
      <c r="K16" s="627"/>
    </row>
    <row r="17" spans="1:13" ht="15.75">
      <c r="A17" s="25" t="s">
        <v>73</v>
      </c>
      <c r="B17" s="615"/>
      <c r="C17" s="616"/>
      <c r="D17" s="615"/>
      <c r="E17" s="616"/>
      <c r="F17" s="615"/>
      <c r="G17" s="616"/>
      <c r="H17" s="615"/>
      <c r="I17" s="616"/>
      <c r="J17" s="615"/>
      <c r="K17" s="616"/>
    </row>
    <row r="18" spans="1:13" ht="15.75" customHeight="1">
      <c r="A18" s="617" t="s">
        <v>64</v>
      </c>
      <c r="B18" s="41">
        <v>1</v>
      </c>
      <c r="C18" s="29"/>
      <c r="D18" s="42">
        <v>1</v>
      </c>
      <c r="E18" s="54"/>
      <c r="F18" s="632">
        <v>1</v>
      </c>
      <c r="G18" s="632"/>
      <c r="H18" s="632">
        <v>1</v>
      </c>
      <c r="I18" s="632"/>
      <c r="J18" s="632">
        <v>1</v>
      </c>
      <c r="K18" s="635"/>
    </row>
    <row r="19" spans="1:13" ht="15.75">
      <c r="A19" s="618"/>
      <c r="B19" s="41">
        <v>2</v>
      </c>
      <c r="C19" s="29"/>
      <c r="D19" s="42">
        <v>2</v>
      </c>
      <c r="E19" s="54"/>
      <c r="F19" s="633"/>
      <c r="G19" s="633"/>
      <c r="H19" s="633"/>
      <c r="I19" s="633"/>
      <c r="J19" s="633"/>
      <c r="K19" s="636"/>
    </row>
    <row r="20" spans="1:13" ht="15.95" customHeight="1">
      <c r="A20" s="619"/>
      <c r="B20" s="41">
        <v>3</v>
      </c>
      <c r="C20" s="41"/>
      <c r="D20" s="42"/>
      <c r="E20" s="55"/>
      <c r="F20" s="634"/>
      <c r="G20" s="634"/>
      <c r="H20" s="634"/>
      <c r="I20" s="634"/>
      <c r="J20" s="634"/>
      <c r="K20" s="637"/>
    </row>
    <row r="21" spans="1:13" ht="15.75">
      <c r="A21" s="25" t="s">
        <v>74</v>
      </c>
      <c r="B21" s="615"/>
      <c r="C21" s="616"/>
      <c r="D21" s="615"/>
      <c r="E21" s="616"/>
      <c r="F21" s="615"/>
      <c r="G21" s="616"/>
      <c r="H21" s="615"/>
      <c r="I21" s="616"/>
      <c r="J21" s="615"/>
      <c r="K21" s="616"/>
    </row>
    <row r="22" spans="1:13" ht="15.75" customHeight="1">
      <c r="A22" s="617" t="s">
        <v>75</v>
      </c>
      <c r="B22" s="615" t="s">
        <v>93</v>
      </c>
      <c r="C22" s="616"/>
      <c r="D22" s="615" t="s">
        <v>93</v>
      </c>
      <c r="E22" s="616"/>
      <c r="F22" s="615" t="s">
        <v>93</v>
      </c>
      <c r="G22" s="616"/>
      <c r="H22" s="615" t="s">
        <v>93</v>
      </c>
      <c r="I22" s="616"/>
      <c r="J22" s="615" t="s">
        <v>93</v>
      </c>
      <c r="K22" s="616"/>
    </row>
    <row r="23" spans="1:13" ht="15.75">
      <c r="A23" s="618"/>
      <c r="B23" s="46">
        <v>1</v>
      </c>
      <c r="C23" s="42"/>
      <c r="D23" s="42">
        <v>1</v>
      </c>
      <c r="E23" s="42"/>
      <c r="F23" s="57"/>
      <c r="G23" s="57"/>
      <c r="H23" s="42">
        <v>1</v>
      </c>
      <c r="I23" s="42"/>
      <c r="J23" s="62"/>
      <c r="K23" s="63"/>
    </row>
    <row r="24" spans="1:13" ht="15.75">
      <c r="A24" s="618"/>
      <c r="B24" s="56"/>
      <c r="C24" s="57"/>
      <c r="D24" s="57"/>
      <c r="E24" s="57"/>
      <c r="F24" s="42">
        <v>3</v>
      </c>
      <c r="G24" s="42"/>
      <c r="H24" s="42">
        <v>3</v>
      </c>
      <c r="I24" s="42"/>
      <c r="J24" s="53">
        <v>3</v>
      </c>
      <c r="K24" s="43"/>
    </row>
    <row r="25" spans="1:13" ht="15.75">
      <c r="A25" s="618"/>
      <c r="B25" s="56"/>
      <c r="C25" s="57"/>
      <c r="D25" s="57"/>
      <c r="E25" s="57"/>
      <c r="F25" s="62"/>
      <c r="G25" s="56"/>
      <c r="H25" s="57"/>
      <c r="I25" s="57"/>
      <c r="J25" s="53">
        <v>6</v>
      </c>
      <c r="K25" s="43"/>
    </row>
    <row r="26" spans="1:13" ht="15.95" customHeight="1">
      <c r="A26" s="619"/>
      <c r="B26" s="56"/>
      <c r="C26" s="57"/>
      <c r="D26" s="57"/>
      <c r="E26" s="57"/>
      <c r="F26" s="60"/>
      <c r="G26" s="61"/>
      <c r="H26" s="57"/>
      <c r="I26" s="57"/>
      <c r="J26" s="53">
        <v>9</v>
      </c>
      <c r="K26" s="43"/>
    </row>
    <row r="27" spans="1:13">
      <c r="A27" s="31" t="s">
        <v>76</v>
      </c>
      <c r="B27" s="48"/>
      <c r="C27" s="32" t="s">
        <v>77</v>
      </c>
      <c r="D27" s="32"/>
      <c r="E27" s="32" t="s">
        <v>115</v>
      </c>
      <c r="F27" s="32"/>
      <c r="G27" s="32" t="s">
        <v>78</v>
      </c>
      <c r="H27" s="32"/>
      <c r="I27" s="32" t="s">
        <v>79</v>
      </c>
      <c r="J27" s="58"/>
      <c r="K27" s="33" t="s">
        <v>71</v>
      </c>
    </row>
    <row r="28" spans="1:13" ht="39" thickBot="1">
      <c r="A28" s="34" t="s">
        <v>80</v>
      </c>
      <c r="B28" s="49"/>
      <c r="C28" s="35" t="s">
        <v>116</v>
      </c>
      <c r="D28" s="35"/>
      <c r="E28" s="35" t="s">
        <v>117</v>
      </c>
      <c r="F28" s="35"/>
      <c r="G28" s="35" t="s">
        <v>118</v>
      </c>
      <c r="H28" s="35"/>
      <c r="I28" s="35" t="s">
        <v>119</v>
      </c>
      <c r="J28" s="59"/>
      <c r="K28" s="36" t="s">
        <v>120</v>
      </c>
    </row>
    <row r="29" spans="1:13">
      <c r="A29" s="106" t="s">
        <v>121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</row>
    <row r="30" spans="1:13">
      <c r="G30" s="107" t="s">
        <v>114</v>
      </c>
      <c r="H30" s="37"/>
      <c r="I30" s="37"/>
      <c r="J30" s="37"/>
    </row>
  </sheetData>
  <customSheetViews>
    <customSheetView guid="{DEB99525-087C-4E9D-99B6-98ABB9092D06}" scale="80" showPageBreaks="1" printArea="1" view="pageBreakPreview">
      <selection activeCell="K32" sqref="K32"/>
      <pageMargins left="0.7" right="0.7" top="0.75" bottom="0.75" header="0.3" footer="0.3"/>
      <pageSetup paperSize="9" scale="57" orientation="portrait" horizontalDpi="300" verticalDpi="300" r:id="rId1"/>
    </customSheetView>
    <customSheetView guid="{A443224D-5243-475A-A526-95A2D3DFA952}" scale="80" showPageBreaks="1" printArea="1" view="pageBreakPreview">
      <selection activeCell="K32" sqref="K32"/>
      <pageMargins left="0.7" right="0.7" top="0.75" bottom="0.75" header="0.3" footer="0.3"/>
      <pageSetup paperSize="9" scale="57" orientation="portrait" horizontalDpi="300" verticalDpi="300" r:id="rId2"/>
    </customSheetView>
  </customSheetViews>
  <mergeCells count="37">
    <mergeCell ref="K18:K20"/>
    <mergeCell ref="B21:C21"/>
    <mergeCell ref="D21:E21"/>
    <mergeCell ref="F21:G21"/>
    <mergeCell ref="H21:I21"/>
    <mergeCell ref="B7:C7"/>
    <mergeCell ref="B22:C22"/>
    <mergeCell ref="D22:E22"/>
    <mergeCell ref="F22:G22"/>
    <mergeCell ref="J21:K21"/>
    <mergeCell ref="J22:K22"/>
    <mergeCell ref="H22:I22"/>
    <mergeCell ref="F18:F20"/>
    <mergeCell ref="H18:H20"/>
    <mergeCell ref="G18:G20"/>
    <mergeCell ref="I18:I20"/>
    <mergeCell ref="B17:C17"/>
    <mergeCell ref="D17:E17"/>
    <mergeCell ref="F17:G17"/>
    <mergeCell ref="H17:I17"/>
    <mergeCell ref="J18:J20"/>
    <mergeCell ref="B8:C8"/>
    <mergeCell ref="A22:A26"/>
    <mergeCell ref="A1:K1"/>
    <mergeCell ref="A4:K4"/>
    <mergeCell ref="A6:A7"/>
    <mergeCell ref="A8:A9"/>
    <mergeCell ref="A10:K10"/>
    <mergeCell ref="A11:K11"/>
    <mergeCell ref="A18:A20"/>
    <mergeCell ref="B9:C9"/>
    <mergeCell ref="A16:K16"/>
    <mergeCell ref="J17:K17"/>
    <mergeCell ref="B2:C2"/>
    <mergeCell ref="B3:C3"/>
    <mergeCell ref="B5:C5"/>
    <mergeCell ref="B6:C6"/>
  </mergeCells>
  <pageMargins left="0.7" right="0.7" top="0.75" bottom="0.75" header="0.3" footer="0.3"/>
  <pageSetup paperSize="9" scale="57" orientation="portrait" horizontalDpi="300" verticalDpi="300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9</vt:i4>
      </vt:variant>
    </vt:vector>
  </HeadingPairs>
  <TitlesOfParts>
    <vt:vector size="19" baseType="lpstr">
      <vt:lpstr>arkusz obciążeń</vt:lpstr>
      <vt:lpstr>program szkolenia I makrocykl</vt:lpstr>
      <vt:lpstr>pr. szkol. II makrocykl junior</vt:lpstr>
      <vt:lpstr>pr. szkol III makrocykl junior</vt:lpstr>
      <vt:lpstr>pr. szkol. II makrocykl senior</vt:lpstr>
      <vt:lpstr>miesiące</vt:lpstr>
      <vt:lpstr>wykres obciążeń</vt:lpstr>
      <vt:lpstr>starty</vt:lpstr>
      <vt:lpstr>test laktatowy </vt:lpstr>
      <vt:lpstr>test wykres</vt:lpstr>
      <vt:lpstr>'arkusz obciążeń'!Obszar_wydruku</vt:lpstr>
      <vt:lpstr>'pr. szkol III makrocykl junior'!Obszar_wydruku</vt:lpstr>
      <vt:lpstr>'pr. szkol. II makrocykl junior'!Obszar_wydruku</vt:lpstr>
      <vt:lpstr>'pr. szkol. II makrocykl senior'!Obszar_wydruku</vt:lpstr>
      <vt:lpstr>'program szkolenia I makrocykl'!Obszar_wydruku</vt:lpstr>
      <vt:lpstr>starty!Obszar_wydruku</vt:lpstr>
      <vt:lpstr>'test laktatowy '!Obszar_wydruku</vt:lpstr>
      <vt:lpstr>'test wykres'!Obszar_wydruku</vt:lpstr>
      <vt:lpstr>'wykres obciążeń'!Obszar_wydruku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Acer2</dc:creator>
  <cp:lastModifiedBy>Piotr Woźnicki</cp:lastModifiedBy>
  <cp:lastPrinted>2010-05-05T08:40:36Z</cp:lastPrinted>
  <dcterms:created xsi:type="dcterms:W3CDTF">2010-03-11T09:50:39Z</dcterms:created>
  <dcterms:modified xsi:type="dcterms:W3CDTF">2016-08-30T07:18:13Z</dcterms:modified>
</cp:coreProperties>
</file>